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zhafer\Documents\2024\ПИРО 2024\ВЕНЕЦ\МЕЖДИННА ОЦЕНКА\МЕЖДИННА ОЦЕНКА_ЮНИ 2024\"/>
    </mc:Choice>
  </mc:AlternateContent>
  <bookViews>
    <workbookView xWindow="0" yWindow="0" windowWidth="22044" windowHeight="8160" tabRatio="662" activeTab="6"/>
  </bookViews>
  <sheets>
    <sheet name="Приоритет 1" sheetId="3" r:id="rId1"/>
    <sheet name="Приоритет 2" sheetId="5" r:id="rId2"/>
    <sheet name="Приоритет 3" sheetId="8" r:id="rId3"/>
    <sheet name="Приоритет 4" sheetId="7" r:id="rId4"/>
    <sheet name="Пр 1 изпълнение" sheetId="9" r:id="rId5"/>
    <sheet name="Пр 2 изпълнение" sheetId="10" r:id="rId6"/>
    <sheet name="Пр 3 изпълнение" sheetId="11" r:id="rId7"/>
    <sheet name="Пр 4 изпълнение" sheetId="12" r:id="rId8"/>
    <sheet name="АНАЛИЗ ДЕЙНОСТИ" sheetId="13" r:id="rId9"/>
  </sheets>
  <calcPr calcId="152511"/>
  <fileRecoveryPr autoRecover="0"/>
</workbook>
</file>

<file path=xl/calcChain.xml><?xml version="1.0" encoding="utf-8"?>
<calcChain xmlns="http://schemas.openxmlformats.org/spreadsheetml/2006/main">
  <c r="J2" i="11" l="1"/>
  <c r="F65" i="11"/>
  <c r="J58" i="11"/>
  <c r="J87" i="11"/>
  <c r="I91" i="11"/>
  <c r="I89" i="11"/>
  <c r="K81" i="11"/>
  <c r="H79" i="11"/>
  <c r="H76" i="11"/>
  <c r="F46" i="11"/>
  <c r="G46" i="11"/>
  <c r="H46" i="11"/>
  <c r="I46" i="11"/>
  <c r="J46" i="11"/>
  <c r="H91" i="11"/>
  <c r="J169" i="9"/>
  <c r="J103" i="9"/>
  <c r="J4" i="9"/>
  <c r="J20" i="9"/>
  <c r="J21" i="9"/>
  <c r="F206" i="9"/>
  <c r="J174" i="9" l="1"/>
  <c r="F195" i="9"/>
  <c r="J196" i="9"/>
  <c r="J116" i="9"/>
  <c r="I2" i="12" l="1"/>
  <c r="H2" i="12"/>
  <c r="G2" i="12"/>
  <c r="F2" i="12"/>
  <c r="I2" i="9"/>
  <c r="H2" i="9"/>
  <c r="G2" i="9"/>
  <c r="I2" i="10"/>
  <c r="H2" i="10"/>
  <c r="G2" i="10"/>
  <c r="F2" i="10"/>
  <c r="F10" i="11" l="1"/>
  <c r="G10" i="11"/>
  <c r="H10" i="11"/>
  <c r="I10" i="11"/>
  <c r="G91" i="11"/>
  <c r="F91" i="11"/>
  <c r="J92" i="11"/>
  <c r="J91" i="11" s="1"/>
  <c r="K91" i="11" s="1"/>
  <c r="J90" i="11"/>
  <c r="J89" i="11" s="1"/>
  <c r="F89" i="11"/>
  <c r="G89" i="11"/>
  <c r="H89" i="11"/>
  <c r="F4" i="12" l="1"/>
  <c r="G4" i="12"/>
  <c r="H4" i="12"/>
  <c r="I4" i="12"/>
  <c r="F25" i="12"/>
  <c r="G25" i="12"/>
  <c r="H25" i="12"/>
  <c r="I25" i="12"/>
  <c r="J32" i="12"/>
  <c r="K32" i="12" s="1"/>
  <c r="I32" i="12"/>
  <c r="H32" i="12"/>
  <c r="G32" i="12"/>
  <c r="F32" i="12"/>
  <c r="J29" i="12"/>
  <c r="K29" i="12" s="1"/>
  <c r="I29" i="12"/>
  <c r="H29" i="12"/>
  <c r="G29" i="12"/>
  <c r="F29" i="12"/>
  <c r="J26" i="12"/>
  <c r="K26" i="12" s="1"/>
  <c r="I26" i="12"/>
  <c r="H26" i="12"/>
  <c r="G26" i="12"/>
  <c r="F26" i="12"/>
  <c r="J22" i="12"/>
  <c r="K22" i="12" s="1"/>
  <c r="I22" i="12"/>
  <c r="H22" i="12"/>
  <c r="G22" i="12"/>
  <c r="F22" i="12"/>
  <c r="F19" i="12"/>
  <c r="G19" i="12"/>
  <c r="H19" i="12"/>
  <c r="I19" i="12"/>
  <c r="J19" i="12"/>
  <c r="K5" i="12"/>
  <c r="J5" i="12"/>
  <c r="I5" i="12"/>
  <c r="H5" i="12"/>
  <c r="G5" i="12"/>
  <c r="F5" i="12"/>
  <c r="F4" i="11"/>
  <c r="F129" i="11"/>
  <c r="G129" i="11"/>
  <c r="H129" i="11"/>
  <c r="I129" i="11"/>
  <c r="F109" i="11"/>
  <c r="G109" i="11"/>
  <c r="H109" i="11"/>
  <c r="I109" i="11"/>
  <c r="J109" i="11"/>
  <c r="I71" i="11"/>
  <c r="H71" i="11"/>
  <c r="G71" i="11"/>
  <c r="F71" i="11"/>
  <c r="J71" i="11"/>
  <c r="K73" i="11"/>
  <c r="K72" i="11"/>
  <c r="J51" i="11"/>
  <c r="I51" i="11"/>
  <c r="H51" i="11"/>
  <c r="G51" i="11"/>
  <c r="F51" i="11"/>
  <c r="K57" i="11"/>
  <c r="I55" i="11"/>
  <c r="I54" i="11" s="1"/>
  <c r="H55" i="11"/>
  <c r="H54" i="11" s="1"/>
  <c r="G55" i="11"/>
  <c r="G54" i="11" s="1"/>
  <c r="I26" i="11"/>
  <c r="H26" i="11"/>
  <c r="G26" i="11"/>
  <c r="F26" i="11"/>
  <c r="J26" i="11"/>
  <c r="I5" i="11"/>
  <c r="I4" i="11" s="1"/>
  <c r="H5" i="11"/>
  <c r="H4" i="11" s="1"/>
  <c r="G5" i="11"/>
  <c r="F5" i="11"/>
  <c r="J5" i="11"/>
  <c r="J180" i="9"/>
  <c r="I180" i="9"/>
  <c r="J5" i="9"/>
  <c r="I5" i="9"/>
  <c r="H5" i="9"/>
  <c r="G5" i="9"/>
  <c r="F5" i="9"/>
  <c r="J6" i="9"/>
  <c r="K6" i="9" s="1"/>
  <c r="I6" i="9"/>
  <c r="H6" i="9"/>
  <c r="G6" i="9"/>
  <c r="F6" i="9"/>
  <c r="G4" i="11" l="1"/>
  <c r="K203" i="9"/>
  <c r="J203" i="9"/>
  <c r="I203" i="9"/>
  <c r="H203" i="9"/>
  <c r="H189" i="9" s="1"/>
  <c r="H180" i="9" s="1"/>
  <c r="H179" i="9" s="1"/>
  <c r="G203" i="9"/>
  <c r="G189" i="9" s="1"/>
  <c r="G180" i="9" s="1"/>
  <c r="G179" i="9" s="1"/>
  <c r="F203" i="9"/>
  <c r="I189" i="9"/>
  <c r="I179" i="9" s="1"/>
  <c r="F189" i="9"/>
  <c r="F2" i="9" s="1"/>
  <c r="I183" i="9"/>
  <c r="H183" i="9"/>
  <c r="G183" i="9"/>
  <c r="F179" i="9"/>
  <c r="I143" i="9"/>
  <c r="H143" i="9"/>
  <c r="G143" i="9"/>
  <c r="F143" i="9"/>
  <c r="H116" i="9"/>
  <c r="J117" i="9"/>
  <c r="K116" i="9" s="1"/>
  <c r="I117" i="9"/>
  <c r="H117" i="9"/>
  <c r="G117" i="9"/>
  <c r="F117" i="9"/>
  <c r="F116" i="9" s="1"/>
  <c r="G116" i="9"/>
  <c r="I116" i="9"/>
  <c r="F114" i="9"/>
  <c r="G114" i="9"/>
  <c r="H114" i="9"/>
  <c r="H103" i="9" s="1"/>
  <c r="I114" i="9"/>
  <c r="F112" i="9"/>
  <c r="G112" i="9"/>
  <c r="H112" i="9"/>
  <c r="I112" i="9"/>
  <c r="F103" i="9"/>
  <c r="G103" i="9"/>
  <c r="I103" i="9"/>
  <c r="F120" i="9"/>
  <c r="G120" i="9"/>
  <c r="H120" i="9"/>
  <c r="I120" i="9"/>
  <c r="F135" i="9"/>
  <c r="G135" i="9"/>
  <c r="H135" i="9"/>
  <c r="I135" i="9"/>
  <c r="F144" i="9"/>
  <c r="G144" i="9"/>
  <c r="H144" i="9"/>
  <c r="I144" i="9"/>
  <c r="F165" i="9"/>
  <c r="G165" i="9"/>
  <c r="H165" i="9"/>
  <c r="I165" i="9"/>
  <c r="G195" i="9"/>
  <c r="H195" i="9"/>
  <c r="I195" i="9"/>
  <c r="G206" i="9"/>
  <c r="H206" i="9"/>
  <c r="I206" i="9"/>
  <c r="G207" i="9"/>
  <c r="H207" i="9"/>
  <c r="I207" i="9"/>
  <c r="I190" i="9"/>
  <c r="H190" i="9"/>
  <c r="G190" i="9"/>
  <c r="G193" i="9"/>
  <c r="H193" i="9"/>
  <c r="I193" i="9"/>
  <c r="J193" i="9"/>
  <c r="G196" i="9"/>
  <c r="H196" i="9"/>
  <c r="I196" i="9"/>
  <c r="H186" i="9"/>
  <c r="G186" i="9"/>
  <c r="J186" i="9"/>
  <c r="I186" i="9"/>
  <c r="G174" i="9"/>
  <c r="H174" i="9"/>
  <c r="I174" i="9"/>
  <c r="G169" i="9"/>
  <c r="H169" i="9"/>
  <c r="I169" i="9"/>
  <c r="H166" i="9"/>
  <c r="I166" i="9"/>
  <c r="H149" i="9"/>
  <c r="I149" i="9"/>
  <c r="H145" i="9"/>
  <c r="I145" i="9"/>
  <c r="F121" i="9"/>
  <c r="G121" i="9"/>
  <c r="H121" i="9"/>
  <c r="I121" i="9"/>
  <c r="F104" i="9"/>
  <c r="G104" i="9"/>
  <c r="H104" i="9"/>
  <c r="I104" i="9"/>
  <c r="F105" i="9"/>
  <c r="G105" i="9"/>
  <c r="H105" i="9"/>
  <c r="I105" i="9"/>
  <c r="F21" i="9"/>
  <c r="F20" i="9" s="1"/>
  <c r="G21" i="9"/>
  <c r="G20" i="9" s="1"/>
  <c r="H21" i="9"/>
  <c r="H20" i="9" s="1"/>
  <c r="H4" i="9" s="1"/>
  <c r="I21" i="9"/>
  <c r="I20" i="9" s="1"/>
  <c r="I4" i="9" l="1"/>
  <c r="F4" i="9"/>
  <c r="G4" i="9"/>
  <c r="E2" i="12"/>
  <c r="E25" i="12"/>
  <c r="E4" i="12"/>
  <c r="K19" i="12"/>
  <c r="E8" i="12"/>
  <c r="J15" i="12"/>
  <c r="J14" i="12"/>
  <c r="J13" i="12"/>
  <c r="J12" i="12"/>
  <c r="J11" i="12"/>
  <c r="J10" i="12"/>
  <c r="I9" i="12"/>
  <c r="H9" i="12"/>
  <c r="G9" i="12"/>
  <c r="I17" i="12"/>
  <c r="I8" i="12" s="1"/>
  <c r="H17" i="12"/>
  <c r="H8" i="12" s="1"/>
  <c r="G17" i="12"/>
  <c r="G8" i="12" s="1"/>
  <c r="F17" i="12"/>
  <c r="F9" i="12" s="1"/>
  <c r="F8" i="12" s="1"/>
  <c r="J18" i="12"/>
  <c r="J17" i="12" s="1"/>
  <c r="K17" i="12" s="1"/>
  <c r="J16" i="12"/>
  <c r="E32" i="12"/>
  <c r="E29" i="12"/>
  <c r="E26" i="12"/>
  <c r="E22" i="12"/>
  <c r="E19" i="12"/>
  <c r="J25" i="12" l="1"/>
  <c r="K25" i="12" s="1"/>
  <c r="J129" i="11"/>
  <c r="E129" i="11"/>
  <c r="I122" i="11"/>
  <c r="H122" i="11"/>
  <c r="G122" i="11"/>
  <c r="F122" i="11"/>
  <c r="I113" i="11"/>
  <c r="H113" i="11"/>
  <c r="G113" i="11"/>
  <c r="G112" i="11" s="1"/>
  <c r="F113" i="11"/>
  <c r="F112" i="11" s="1"/>
  <c r="J128" i="11"/>
  <c r="J127" i="11"/>
  <c r="J126" i="11"/>
  <c r="J125" i="11"/>
  <c r="J124" i="11"/>
  <c r="J123" i="11"/>
  <c r="J121" i="11"/>
  <c r="J120" i="11"/>
  <c r="J119" i="11"/>
  <c r="J118" i="11"/>
  <c r="J117" i="11"/>
  <c r="J116" i="11"/>
  <c r="J115" i="11"/>
  <c r="J114" i="11"/>
  <c r="E112" i="11"/>
  <c r="E109" i="11" s="1"/>
  <c r="I94" i="11"/>
  <c r="I93" i="11" s="1"/>
  <c r="H94" i="11"/>
  <c r="G94" i="11"/>
  <c r="G93" i="11" s="1"/>
  <c r="F94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E93" i="11"/>
  <c r="G88" i="11"/>
  <c r="E88" i="11"/>
  <c r="K83" i="11"/>
  <c r="I84" i="11"/>
  <c r="I83" i="11" s="1"/>
  <c r="I82" i="11" s="1"/>
  <c r="I81" i="11" s="1"/>
  <c r="J86" i="11"/>
  <c r="J85" i="11"/>
  <c r="F84" i="11"/>
  <c r="F82" i="11" s="1"/>
  <c r="G84" i="11"/>
  <c r="G83" i="11" s="1"/>
  <c r="G82" i="11" s="1"/>
  <c r="G81" i="11" s="1"/>
  <c r="G78" i="11" s="1"/>
  <c r="H84" i="11"/>
  <c r="E82" i="11"/>
  <c r="I79" i="11"/>
  <c r="G79" i="11"/>
  <c r="F79" i="11"/>
  <c r="J80" i="11"/>
  <c r="J79" i="11" s="1"/>
  <c r="K79" i="11" s="1"/>
  <c r="E78" i="11"/>
  <c r="I76" i="11"/>
  <c r="I75" i="11" s="1"/>
  <c r="G76" i="11"/>
  <c r="G75" i="11" s="1"/>
  <c r="J77" i="11"/>
  <c r="J76" i="11" s="1"/>
  <c r="J75" i="11" s="1"/>
  <c r="F76" i="11"/>
  <c r="F75" i="11" s="1"/>
  <c r="E75" i="11"/>
  <c r="E71" i="11"/>
  <c r="K71" i="11" s="1"/>
  <c r="I66" i="11"/>
  <c r="I65" i="11" s="1"/>
  <c r="H66" i="11"/>
  <c r="H65" i="11" s="1"/>
  <c r="G66" i="11"/>
  <c r="G65" i="11" s="1"/>
  <c r="J69" i="11"/>
  <c r="J68" i="11"/>
  <c r="J67" i="11"/>
  <c r="F66" i="11"/>
  <c r="K70" i="11"/>
  <c r="E65" i="11"/>
  <c r="I62" i="11"/>
  <c r="I59" i="11" s="1"/>
  <c r="H62" i="11"/>
  <c r="G62" i="11"/>
  <c r="F62" i="11"/>
  <c r="J64" i="11"/>
  <c r="J63" i="11"/>
  <c r="J61" i="11"/>
  <c r="J60" i="11" s="1"/>
  <c r="K60" i="11" s="1"/>
  <c r="H60" i="11"/>
  <c r="H59" i="11" s="1"/>
  <c r="G60" i="11"/>
  <c r="F60" i="11"/>
  <c r="E59" i="11"/>
  <c r="J56" i="11"/>
  <c r="J55" i="11" s="1"/>
  <c r="K55" i="11" s="1"/>
  <c r="F55" i="11"/>
  <c r="F54" i="11" s="1"/>
  <c r="E54" i="11"/>
  <c r="E51" i="11"/>
  <c r="K51" i="11" s="1"/>
  <c r="J50" i="11"/>
  <c r="J49" i="11"/>
  <c r="J48" i="11"/>
  <c r="J47" i="11"/>
  <c r="F45" i="11"/>
  <c r="F44" i="11" s="1"/>
  <c r="E45" i="11"/>
  <c r="E40" i="11"/>
  <c r="K43" i="11"/>
  <c r="J38" i="11"/>
  <c r="J37" i="11"/>
  <c r="J36" i="11"/>
  <c r="J35" i="11"/>
  <c r="J34" i="11"/>
  <c r="J33" i="11"/>
  <c r="J32" i="11"/>
  <c r="I31" i="11"/>
  <c r="H31" i="11"/>
  <c r="G31" i="11"/>
  <c r="F31" i="11"/>
  <c r="F30" i="11" s="1"/>
  <c r="F29" i="11" s="1"/>
  <c r="E42" i="11"/>
  <c r="E30" i="11"/>
  <c r="E26" i="11"/>
  <c r="K26" i="11" s="1"/>
  <c r="E10" i="11"/>
  <c r="I21" i="11"/>
  <c r="H21" i="11"/>
  <c r="G21" i="11"/>
  <c r="F21" i="11"/>
  <c r="I18" i="11"/>
  <c r="H18" i="11"/>
  <c r="G18" i="11"/>
  <c r="F18" i="11"/>
  <c r="J25" i="11"/>
  <c r="J24" i="11"/>
  <c r="J23" i="11"/>
  <c r="J22" i="11"/>
  <c r="J20" i="11"/>
  <c r="J19" i="11"/>
  <c r="I11" i="11"/>
  <c r="H11" i="11"/>
  <c r="J17" i="11"/>
  <c r="J16" i="11"/>
  <c r="J15" i="11"/>
  <c r="J14" i="11"/>
  <c r="J13" i="11"/>
  <c r="J12" i="11"/>
  <c r="G11" i="11"/>
  <c r="F11" i="11"/>
  <c r="E5" i="12"/>
  <c r="E5" i="11"/>
  <c r="K5" i="11" s="1"/>
  <c r="J26" i="10"/>
  <c r="J19" i="10"/>
  <c r="J8" i="10"/>
  <c r="J4" i="10"/>
  <c r="E30" i="10"/>
  <c r="E27" i="10"/>
  <c r="E23" i="10"/>
  <c r="E20" i="10"/>
  <c r="E16" i="10"/>
  <c r="E12" i="10"/>
  <c r="E5" i="10"/>
  <c r="E4" i="10" s="1"/>
  <c r="I88" i="11" l="1"/>
  <c r="I78" i="11"/>
  <c r="F78" i="11"/>
  <c r="F74" i="11" s="1"/>
  <c r="F2" i="11" s="1"/>
  <c r="G74" i="11"/>
  <c r="J113" i="11"/>
  <c r="K113" i="11" s="1"/>
  <c r="E87" i="11"/>
  <c r="G59" i="11"/>
  <c r="G58" i="11" s="1"/>
  <c r="I58" i="11"/>
  <c r="G87" i="11"/>
  <c r="J122" i="11"/>
  <c r="K122" i="11" s="1"/>
  <c r="G45" i="11"/>
  <c r="G44" i="11" s="1"/>
  <c r="G30" i="11" s="1"/>
  <c r="G29" i="11" s="1"/>
  <c r="G2" i="11" s="1"/>
  <c r="H58" i="11"/>
  <c r="H82" i="11"/>
  <c r="H78" i="11" s="1"/>
  <c r="H75" i="11" s="1"/>
  <c r="H74" i="11" s="1"/>
  <c r="F93" i="11"/>
  <c r="F88" i="11" s="1"/>
  <c r="F87" i="11" s="1"/>
  <c r="K129" i="11"/>
  <c r="H112" i="11"/>
  <c r="F59" i="11"/>
  <c r="F58" i="11" s="1"/>
  <c r="I74" i="11"/>
  <c r="H93" i="11"/>
  <c r="H88" i="11" s="1"/>
  <c r="I112" i="11"/>
  <c r="I87" i="11" s="1"/>
  <c r="J9" i="12"/>
  <c r="J8" i="12" s="1"/>
  <c r="J4" i="12" s="1"/>
  <c r="H45" i="11"/>
  <c r="I45" i="11"/>
  <c r="K8" i="12"/>
  <c r="J94" i="11"/>
  <c r="J93" i="11" s="1"/>
  <c r="K109" i="11"/>
  <c r="E58" i="11"/>
  <c r="J84" i="11"/>
  <c r="K84" i="11" s="1"/>
  <c r="E74" i="11"/>
  <c r="J66" i="11"/>
  <c r="K76" i="11"/>
  <c r="E44" i="11"/>
  <c r="J62" i="11"/>
  <c r="K62" i="11" s="1"/>
  <c r="J54" i="11"/>
  <c r="J31" i="11"/>
  <c r="K31" i="11" s="1"/>
  <c r="E29" i="11"/>
  <c r="E4" i="11"/>
  <c r="K42" i="11"/>
  <c r="J11" i="11"/>
  <c r="K11" i="11" s="1"/>
  <c r="J21" i="11"/>
  <c r="K21" i="11" s="1"/>
  <c r="J18" i="11"/>
  <c r="K18" i="11" s="1"/>
  <c r="E26" i="10"/>
  <c r="K26" i="10" s="1"/>
  <c r="E19" i="10"/>
  <c r="K19" i="10" s="1"/>
  <c r="E8" i="10"/>
  <c r="K8" i="10" s="1"/>
  <c r="K4" i="10"/>
  <c r="J2" i="10"/>
  <c r="E2" i="10"/>
  <c r="K2" i="10" s="1"/>
  <c r="E143" i="9"/>
  <c r="E189" i="9"/>
  <c r="J206" i="9"/>
  <c r="K206" i="9" s="1"/>
  <c r="K207" i="9"/>
  <c r="J207" i="9"/>
  <c r="J210" i="9"/>
  <c r="J209" i="9"/>
  <c r="J208" i="9"/>
  <c r="F207" i="9"/>
  <c r="E206" i="9"/>
  <c r="E203" i="9"/>
  <c r="J190" i="9"/>
  <c r="J202" i="9"/>
  <c r="J201" i="9"/>
  <c r="J200" i="9"/>
  <c r="J199" i="9"/>
  <c r="J198" i="9"/>
  <c r="J197" i="9"/>
  <c r="F196" i="9"/>
  <c r="F190" i="9"/>
  <c r="E195" i="9"/>
  <c r="E193" i="9"/>
  <c r="E190" i="9"/>
  <c r="F186" i="9"/>
  <c r="J183" i="9"/>
  <c r="F183" i="9"/>
  <c r="E186" i="9"/>
  <c r="E183" i="9"/>
  <c r="J179" i="9"/>
  <c r="K179" i="9" s="1"/>
  <c r="F180" i="9"/>
  <c r="E180" i="9"/>
  <c r="J178" i="9"/>
  <c r="J177" i="9"/>
  <c r="J176" i="9"/>
  <c r="J175" i="9"/>
  <c r="J173" i="9"/>
  <c r="J172" i="9"/>
  <c r="J171" i="9"/>
  <c r="J170" i="9"/>
  <c r="J168" i="9"/>
  <c r="J167" i="9"/>
  <c r="F174" i="9"/>
  <c r="F169" i="9"/>
  <c r="G166" i="9"/>
  <c r="F166" i="9"/>
  <c r="E165" i="9"/>
  <c r="J148" i="9"/>
  <c r="J147" i="9"/>
  <c r="J146" i="9"/>
  <c r="G145" i="9"/>
  <c r="F145" i="9"/>
  <c r="J164" i="9"/>
  <c r="J163" i="9"/>
  <c r="J162" i="9"/>
  <c r="J161" i="9"/>
  <c r="J160" i="9"/>
  <c r="J158" i="9"/>
  <c r="J157" i="9"/>
  <c r="J156" i="9"/>
  <c r="J155" i="9"/>
  <c r="J154" i="9"/>
  <c r="J153" i="9"/>
  <c r="J152" i="9"/>
  <c r="J151" i="9"/>
  <c r="J150" i="9"/>
  <c r="G149" i="9"/>
  <c r="F149" i="9"/>
  <c r="E144" i="9"/>
  <c r="G136" i="9"/>
  <c r="H136" i="9"/>
  <c r="I136" i="9"/>
  <c r="F136" i="9"/>
  <c r="J138" i="9"/>
  <c r="J137" i="9"/>
  <c r="E120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E140" i="9"/>
  <c r="E135" i="9"/>
  <c r="E117" i="9"/>
  <c r="J114" i="9"/>
  <c r="J112" i="9"/>
  <c r="E104" i="9"/>
  <c r="E112" i="9"/>
  <c r="J110" i="9"/>
  <c r="J109" i="9"/>
  <c r="J108" i="9"/>
  <c r="J107" i="9"/>
  <c r="J106" i="9"/>
  <c r="E20" i="9"/>
  <c r="J101" i="9"/>
  <c r="J100" i="9"/>
  <c r="J99" i="9"/>
  <c r="J98" i="9"/>
  <c r="J97" i="9"/>
  <c r="J96" i="9"/>
  <c r="J19" i="9"/>
  <c r="J18" i="9"/>
  <c r="J17" i="9"/>
  <c r="J16" i="9"/>
  <c r="J12" i="9"/>
  <c r="J7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E114" i="9"/>
  <c r="H87" i="11" l="1"/>
  <c r="E2" i="11"/>
  <c r="J112" i="11"/>
  <c r="K112" i="11" s="1"/>
  <c r="K66" i="11"/>
  <c r="J65" i="11"/>
  <c r="K65" i="11" s="1"/>
  <c r="I44" i="11"/>
  <c r="I43" i="11" s="1"/>
  <c r="I41" i="11" s="1"/>
  <c r="I39" i="11" s="1"/>
  <c r="I30" i="11" s="1"/>
  <c r="I29" i="11" s="1"/>
  <c r="I2" i="11" s="1"/>
  <c r="H44" i="11"/>
  <c r="H43" i="11" s="1"/>
  <c r="H41" i="11" s="1"/>
  <c r="H39" i="11" s="1"/>
  <c r="H30" i="11" s="1"/>
  <c r="H29" i="11" s="1"/>
  <c r="K9" i="12"/>
  <c r="K4" i="12"/>
  <c r="J2" i="12"/>
  <c r="K2" i="12" s="1"/>
  <c r="K46" i="11"/>
  <c r="J45" i="11"/>
  <c r="K45" i="11" s="1"/>
  <c r="K94" i="11"/>
  <c r="K89" i="11"/>
  <c r="K93" i="11"/>
  <c r="J82" i="11"/>
  <c r="K82" i="11" s="1"/>
  <c r="J59" i="11"/>
  <c r="K54" i="11"/>
  <c r="K41" i="11"/>
  <c r="J10" i="11"/>
  <c r="K169" i="9"/>
  <c r="K174" i="9"/>
  <c r="K190" i="9"/>
  <c r="K193" i="9"/>
  <c r="J166" i="9"/>
  <c r="K166" i="9" s="1"/>
  <c r="K183" i="9"/>
  <c r="K180" i="9"/>
  <c r="E179" i="9"/>
  <c r="J145" i="9"/>
  <c r="K145" i="9" s="1"/>
  <c r="J149" i="9"/>
  <c r="K149" i="9" s="1"/>
  <c r="J136" i="9"/>
  <c r="K136" i="9" s="1"/>
  <c r="J121" i="9"/>
  <c r="J120" i="9" s="1"/>
  <c r="K120" i="9" s="1"/>
  <c r="J105" i="9"/>
  <c r="E116" i="9"/>
  <c r="E103" i="9"/>
  <c r="E5" i="9"/>
  <c r="K5" i="9" s="1"/>
  <c r="H2" i="11" l="1"/>
  <c r="J44" i="11"/>
  <c r="J88" i="11"/>
  <c r="K58" i="11"/>
  <c r="K59" i="11"/>
  <c r="K40" i="11"/>
  <c r="K10" i="11"/>
  <c r="J4" i="11"/>
  <c r="K196" i="9"/>
  <c r="J195" i="9"/>
  <c r="J165" i="9"/>
  <c r="J144" i="9"/>
  <c r="J135" i="9"/>
  <c r="K135" i="9" s="1"/>
  <c r="K121" i="9"/>
  <c r="J104" i="9"/>
  <c r="K105" i="9"/>
  <c r="K21" i="9"/>
  <c r="E4" i="9"/>
  <c r="E2" i="9" s="1"/>
  <c r="E6" i="8"/>
  <c r="E68" i="8"/>
  <c r="E65" i="8"/>
  <c r="E62" i="8"/>
  <c r="E55" i="8" s="1"/>
  <c r="E59" i="8"/>
  <c r="E56" i="8"/>
  <c r="E52" i="8"/>
  <c r="E46" i="8" s="1"/>
  <c r="E49" i="8"/>
  <c r="E47" i="8"/>
  <c r="E25" i="7"/>
  <c r="E22" i="7"/>
  <c r="E19" i="7"/>
  <c r="E18" i="7" s="1"/>
  <c r="E15" i="7"/>
  <c r="E5" i="7" s="1"/>
  <c r="E12" i="7"/>
  <c r="E6" i="7"/>
  <c r="E37" i="8"/>
  <c r="E36" i="8" s="1"/>
  <c r="E43" i="8"/>
  <c r="E40" i="8"/>
  <c r="E27" i="8"/>
  <c r="E26" i="8" s="1"/>
  <c r="E30" i="8"/>
  <c r="E33" i="8"/>
  <c r="E19" i="8"/>
  <c r="E18" i="8" s="1"/>
  <c r="E22" i="8"/>
  <c r="E24" i="8"/>
  <c r="E15" i="8"/>
  <c r="E11" i="8"/>
  <c r="E31" i="5"/>
  <c r="E28" i="5"/>
  <c r="E24" i="5"/>
  <c r="E21" i="5"/>
  <c r="E20" i="5" s="1"/>
  <c r="E17" i="5"/>
  <c r="E13" i="5"/>
  <c r="E9" i="5"/>
  <c r="E10" i="5"/>
  <c r="E6" i="5"/>
  <c r="E5" i="5"/>
  <c r="E42" i="3"/>
  <c r="E41" i="3" s="1"/>
  <c r="E48" i="3"/>
  <c r="E45" i="3"/>
  <c r="E52" i="3"/>
  <c r="E55" i="3"/>
  <c r="E57" i="3"/>
  <c r="E59" i="3"/>
  <c r="E62" i="3"/>
  <c r="E36" i="3"/>
  <c r="E32" i="3" s="1"/>
  <c r="E33" i="3"/>
  <c r="E29" i="3"/>
  <c r="E20" i="3"/>
  <c r="E19" i="3" s="1"/>
  <c r="E23" i="3"/>
  <c r="E26" i="3"/>
  <c r="E17" i="3"/>
  <c r="E15" i="3"/>
  <c r="E11" i="3" s="1"/>
  <c r="E3" i="3" s="1"/>
  <c r="E12" i="3"/>
  <c r="E8" i="3"/>
  <c r="E5" i="3"/>
  <c r="E6" i="3"/>
  <c r="E27" i="5"/>
  <c r="E51" i="3"/>
  <c r="E5" i="8"/>
  <c r="K44" i="11" l="1"/>
  <c r="K144" i="9"/>
  <c r="J143" i="9"/>
  <c r="J2" i="9" s="1"/>
  <c r="K165" i="9"/>
  <c r="K143" i="9"/>
  <c r="K186" i="9"/>
  <c r="J189" i="9"/>
  <c r="K189" i="9" s="1"/>
  <c r="K88" i="11"/>
  <c r="K87" i="11"/>
  <c r="K103" i="9"/>
  <c r="J78" i="11"/>
  <c r="J74" i="11" s="1"/>
  <c r="K39" i="11"/>
  <c r="J30" i="11"/>
  <c r="K4" i="11"/>
  <c r="K195" i="9"/>
  <c r="K20" i="9"/>
  <c r="E3" i="8"/>
  <c r="E3" i="5"/>
  <c r="E3" i="7"/>
  <c r="K104" i="9"/>
  <c r="K4" i="9" l="1"/>
  <c r="K2" i="9"/>
  <c r="K78" i="11"/>
  <c r="K75" i="11"/>
  <c r="K74" i="11"/>
  <c r="K30" i="11"/>
  <c r="J29" i="11"/>
  <c r="K29" i="11" s="1"/>
  <c r="K2" i="11" l="1"/>
</calcChain>
</file>

<file path=xl/sharedStrings.xml><?xml version="1.0" encoding="utf-8"?>
<sst xmlns="http://schemas.openxmlformats.org/spreadsheetml/2006/main" count="1897" uniqueCount="578">
  <si>
    <t>Мярка</t>
  </si>
  <si>
    <t>Кратко описание</t>
  </si>
  <si>
    <t>Източник на финансиране</t>
  </si>
  <si>
    <t>Срок за изпълнение</t>
  </si>
  <si>
    <t xml:space="preserve">Административна структура (звено в общината), отговорно за реализация на мярката </t>
  </si>
  <si>
    <t>Дейност/проектна идея*</t>
  </si>
  <si>
    <t>Дейност 1</t>
  </si>
  <si>
    <t>Дейност 2</t>
  </si>
  <si>
    <t>Територия/зона за прилагане на интегриран подход (зона за въздействие)**</t>
  </si>
  <si>
    <t>Приложение № 1.1.</t>
  </si>
  <si>
    <t>Приложение № 1.2.</t>
  </si>
  <si>
    <t xml:space="preserve"> </t>
  </si>
  <si>
    <t>Оптимизиране структурата на енергопотреблението чрез реализация на програми и проекти за енергийна ефективност</t>
  </si>
  <si>
    <t>Изграждне на системи за производство на възобновяема енергия</t>
  </si>
  <si>
    <t>цялата територия на общината</t>
  </si>
  <si>
    <t>всички селища на общината</t>
  </si>
  <si>
    <t>Подмяна и ремонт на наличната електропреносна мрежа и трансформаторна система</t>
  </si>
  <si>
    <t>Изграждане на нови енергийни връзки , състеми за управение и регулиране на ел.енегията</t>
  </si>
  <si>
    <t>Подобряване състоянието на сградния фонд с внедряване и въвеждане на мерки за енергийна ефективност</t>
  </si>
  <si>
    <t>Изграждане на ФВЦ - активна капмания за изграждане на ВЕИ за собствени нужди за бита и стопанската дейност</t>
  </si>
  <si>
    <t>Изграждане на биогаз системи от второ ниво за производство на ел.енергия и оплзотворяване на битови и селскостопански отпадаци</t>
  </si>
  <si>
    <t>ОБ , РБ и ЕФ</t>
  </si>
  <si>
    <t>Подобряване системите на сметосъбиране, обработка и депониране</t>
  </si>
  <si>
    <t xml:space="preserve">Подобряване на наличната здравна база , реновиране и обезпечаване с необходимата техника и оборудване </t>
  </si>
  <si>
    <t xml:space="preserve"> Намаляване на преждевременното напускане на училище и повишаване достъпа до начално образование с подчертан акцент към групите в неравностойно положение;</t>
  </si>
  <si>
    <t xml:space="preserve"> компютъризация на училищата съобразно съвремените условия и работа</t>
  </si>
  <si>
    <t xml:space="preserve">Укрепване на съществуващите училищни дейности и внедряване на съвремени интерактивни  за рзвитие на индивидуалността и стимулиране на творческите им заложби; </t>
  </si>
  <si>
    <t>Подобряване на състоянието на инфраструктурата и адаптирането му към новите условия на работа и образование</t>
  </si>
  <si>
    <t>Дейност 3</t>
  </si>
  <si>
    <t>Повишаване на квалификацията на педагогическите и управленските кадри в системата на основното и средното образование на общината;</t>
  </si>
  <si>
    <t>Дейност 4</t>
  </si>
  <si>
    <t>Мярка 1.1.1</t>
  </si>
  <si>
    <t>Мярка 1.1.2</t>
  </si>
  <si>
    <t>Изграждане на нови източници за вода и подобряване водоснабдяване в населени места с недостиг на питейна вода;</t>
  </si>
  <si>
    <t>Мярка 1.2.1</t>
  </si>
  <si>
    <t>Мярка 1.2.2</t>
  </si>
  <si>
    <t>Мярка 1.2.3.</t>
  </si>
  <si>
    <t>Изграждане на нова и подобряване на съществуваща канализационна мрежа;</t>
  </si>
  <si>
    <t>Изграждане на нова и подновяване на съществуваща водопроводна мрежа;</t>
  </si>
  <si>
    <t>Мерки за подобряване състоянието на електропреносната мрежа и трансфорамцията на ел.енергия;</t>
  </si>
  <si>
    <t>Мярка 1.3.1.</t>
  </si>
  <si>
    <t>Енергоспестяващи мерки на уличното осветление;</t>
  </si>
  <si>
    <t>Мярка 1.3.3</t>
  </si>
  <si>
    <t>Мярка 1.3.4.</t>
  </si>
  <si>
    <t>Подмяна на улично лампи с енергоспестяващи</t>
  </si>
  <si>
    <t>Изграждане и внедряване на система за автоматизирано и дистанционно управление на ул.осветление</t>
  </si>
  <si>
    <t xml:space="preserve">Изграждане и обновяване на обществени пространства; </t>
  </si>
  <si>
    <t>Мярка 1.4.1.</t>
  </si>
  <si>
    <t>Мярка 1.4. 2</t>
  </si>
  <si>
    <t>Мярка 1.5.1.</t>
  </si>
  <si>
    <t>Мярка 1.5. 2</t>
  </si>
  <si>
    <t xml:space="preserve">Насърчаване на електронната търговия, електронната община и електронното учене (eLearning, особено в условията на пандемия Ковид 19). </t>
  </si>
  <si>
    <t>Мярка 1.5.3</t>
  </si>
  <si>
    <t xml:space="preserve">Насърчаване на иновациите за преодоляване на бариерите и ускоряване на развитието. </t>
  </si>
  <si>
    <t>Мярка 1.6.1.</t>
  </si>
  <si>
    <t>Мярка 1.6. 2</t>
  </si>
  <si>
    <t xml:space="preserve">Опазване на биологичното разнообразие; </t>
  </si>
  <si>
    <t xml:space="preserve">Управление на риска от природни бедствия; </t>
  </si>
  <si>
    <t>Мярка 1.6.3</t>
  </si>
  <si>
    <t>Мярка 1.6.4.</t>
  </si>
  <si>
    <t xml:space="preserve">Въвеждане на мерки за борба с изменение на климата и адаптация с климатичните промени; </t>
  </si>
  <si>
    <t>Мярка 1.6.5.</t>
  </si>
  <si>
    <t xml:space="preserve">Подобряване състоянието на сградния фонд на общинската администрация и държавните органи предлагащи услуги на населението в общинския център и отделните селища ; </t>
  </si>
  <si>
    <t xml:space="preserve">Внедряване на съвремени технологии за оползотворяване на битовите и селскостопански отпадъци </t>
  </si>
  <si>
    <t xml:space="preserve"> Специфична цел 2.2. Стимулирано развитие на специфичния местен потенциал.</t>
  </si>
  <si>
    <t>Мярка 2.2.1</t>
  </si>
  <si>
    <t xml:space="preserve">Подкрепа за развитието на традиционни стопански дейности при използване на местни ресурси; </t>
  </si>
  <si>
    <t>Мярка 2.2.2.</t>
  </si>
  <si>
    <t>Мярка 2.2.3.</t>
  </si>
  <si>
    <t>Мярка 2.3.1</t>
  </si>
  <si>
    <t>Мярка 2.3.2</t>
  </si>
  <si>
    <t xml:space="preserve">Стимули за доизграждане и интегриране на местния пазар на стоки и услуги и за генериране на по-големи икономически изгоди за потребителите, производителите и търговците. </t>
  </si>
  <si>
    <t>Мярка 2.4.1.</t>
  </si>
  <si>
    <t>Мярка 2.4.2.</t>
  </si>
  <si>
    <t xml:space="preserve">Намаляване на административните пречки пред потенциалните инвеститори и насърчаване активизирането на предприемаческата инициатива и кооперирането на гражданите и фирмите. </t>
  </si>
  <si>
    <t xml:space="preserve"> Специфична цел 3.1. Инвестиции в образование и умения</t>
  </si>
  <si>
    <t>Създаване на условия и стимули за привличане и задържане на младежите, завършващи средна и по-висока степен на професионално образование на територията на общината, насърчаване и облекчаване на мобилността.</t>
  </si>
  <si>
    <t>Активно включване на общината в програмата на Севороизточния икономически район в изграждането и използването на мобилни екипа за превенция, скрининг на населението.</t>
  </si>
  <si>
    <t xml:space="preserve">Подобряване на здравната инфраструктура; </t>
  </si>
  <si>
    <t xml:space="preserve">Подобряване на денталната инфраструктура </t>
  </si>
  <si>
    <t xml:space="preserve">Подобряване на наличната  база , реновиране и обезпечаване с необходимата техника и оборудване </t>
  </si>
  <si>
    <t xml:space="preserve">Прилагане на мерки и програми за привличане на местни и външни здравни специалисти за работа в региона; </t>
  </si>
  <si>
    <t>Специфична цел 3.3. Подържане и развитие на културната инфраструктура и мероприятията свързани с тях</t>
  </si>
  <si>
    <t>Мярка 3.1.1</t>
  </si>
  <si>
    <t>Мярка 3.1.2</t>
  </si>
  <si>
    <t>Мярка 3.1.3.</t>
  </si>
  <si>
    <t>Мярка 3.2.1</t>
  </si>
  <si>
    <t>Мярка 3.2.2</t>
  </si>
  <si>
    <t>Мярка 3.2.3</t>
  </si>
  <si>
    <t>Мярка 3.3.1.</t>
  </si>
  <si>
    <t>Мярка 3.3.2.</t>
  </si>
  <si>
    <t xml:space="preserve">Запазвани на културните програми и мероприятия по селищата в общината </t>
  </si>
  <si>
    <t>Мярка 3.4.1.</t>
  </si>
  <si>
    <t>Мярка 3.4.2.</t>
  </si>
  <si>
    <t>Мярка 3.4.3.</t>
  </si>
  <si>
    <t>Мярка 3.3.3.</t>
  </si>
  <si>
    <t xml:space="preserve">Изграждане на нова спортната инфраструктура и реконструкция на наличната </t>
  </si>
  <si>
    <t xml:space="preserve">Подобряване на достъпа до нея в периферните райони, създаване на условия за физическа активност на всички поколения.  </t>
  </si>
  <si>
    <t xml:space="preserve"> Подобряване на инфраструктурата за предоставяне на социални услуги;</t>
  </si>
  <si>
    <t xml:space="preserve">Модернизиранен на техническата инфраструктура и информационата свързаност на социалните услуги; </t>
  </si>
  <si>
    <t xml:space="preserve">Квалификация и преквалификация на лицата извършващи социални услуги </t>
  </si>
  <si>
    <t xml:space="preserve">Повишаване равнището на заетост и адаптивността на пазара на труда </t>
  </si>
  <si>
    <t xml:space="preserve">Прилагане на мерки за увеличаване на броя на хората, активни на пазара на труда </t>
  </si>
  <si>
    <t xml:space="preserve">Създаване на условия и насърчаване на социалното включване,сигурността, балансираното и гъвкаво участие в пазара на труда. </t>
  </si>
  <si>
    <t xml:space="preserve"> Прилагане на мерки за привличане и задържане на висококвалифицирана работна сила, насърчаване на нови форми на сигурност на пазара на труда, запазване на работните места през целия трудов живот и развитие на работното място.</t>
  </si>
  <si>
    <t xml:space="preserve"> Предоставяне   на качествени административни услуги за гражданите и бизнеса; </t>
  </si>
  <si>
    <t xml:space="preserve">Увеличаване на обществената подкрепа за използване на новите технологии, които са двигател за преодоляване на изоставането и постигане на икономически растеж, в публичния и частния сектор. </t>
  </si>
  <si>
    <t xml:space="preserve">Насърчаване на новите подходи и иновационното мислене за решаване на икономически, социални и екологични проблеми включително чрез развитие на публично-частните партньорства. </t>
  </si>
  <si>
    <t xml:space="preserve">Регионално, национално и международно сътрудничество в решаване на  глобалните екологични цели и екологично-ефективни иновации в процеса на планиране и програмиране на местното развитие. </t>
  </si>
  <si>
    <t xml:space="preserve">Подкрепа на инициативи и форми за партньорство и сътрудничество за повишаване на знанията, информираността, популяризиране на добрите практики и иновациите в областта на интегрираното и устойчиво решаване на проблеми. </t>
  </si>
  <si>
    <t xml:space="preserve"> Активните политики на пазара на труда към обучения и квалификации, даващи възможност за конкретна трудова реализация в района, чрез разработване на програми </t>
  </si>
  <si>
    <t xml:space="preserve">Развитие на качествени и достъпни социални услуги, превенция на социалното изключване  </t>
  </si>
  <si>
    <t>Подържане и ремонт на помпи, оборудване и свързване на водопроводната мрежа</t>
  </si>
  <si>
    <t>Ремонт и обновяване на прилежаща инфраструктура - градини  и паркове ;</t>
  </si>
  <si>
    <t>Ремонт и обновяване на прилежаща инфраструктура - площади , алеи и др.;</t>
  </si>
  <si>
    <t>Ремонт и подобряване състоянието на административната сграда на общината;</t>
  </si>
  <si>
    <t>Ремонт и подържане на сградите на кметствата в селата;</t>
  </si>
  <si>
    <t>Ремонт и обновяване на обществените сгради за публични мероприятия;</t>
  </si>
  <si>
    <t xml:space="preserve">Опазване и съхранение на  горските територии , пасище и местообитания на диви животни и птици </t>
  </si>
  <si>
    <t>Участие на бизнеса по програмата за Развитие на селските райони и енергийна ефективност</t>
  </si>
  <si>
    <t>2021-2027</t>
  </si>
  <si>
    <t>ВиК Шумен, ЕФ и РБ</t>
  </si>
  <si>
    <t>ВиК Шумен, ЕФ,ОБ и РБ</t>
  </si>
  <si>
    <t>дирекция "Специализиран администрация"</t>
  </si>
  <si>
    <t>селища с проблеми в източниците на питейна вода</t>
  </si>
  <si>
    <t>общ.център и 4 от големите селища</t>
  </si>
  <si>
    <t>дирекция "Специализиран администрация" , ЕРП Север</t>
  </si>
  <si>
    <t>Изграждане на съвремени системи за управление/ Смарт грид/ и свързване на елетропреносната мрежа с възможности за вграждане на ВЕИ</t>
  </si>
  <si>
    <t>ОБ и ЕФ</t>
  </si>
  <si>
    <t xml:space="preserve">дирекция "Специализиран администрация" </t>
  </si>
  <si>
    <t>дирекция "Специализиран администрация" министерства</t>
  </si>
  <si>
    <t>общински център</t>
  </si>
  <si>
    <t>селищата в общината</t>
  </si>
  <si>
    <t>ОБ,РБ и  ЕФ</t>
  </si>
  <si>
    <t>дирекция "Специализиран администрация", ВиК Шумен</t>
  </si>
  <si>
    <t>дирекция "Специализиран администрация", телекомуникационни дружества и фирми</t>
  </si>
  <si>
    <t>Внедряване на съвремени решения в свързаността и дигитализацията на публичния сектор</t>
  </si>
  <si>
    <t>Внедряване на съвремени решения в свързаността и дигитализацията на частния сектор и услугите</t>
  </si>
  <si>
    <t>Мероприятие за подобряване на връзката между общината и университетите в страната</t>
  </si>
  <si>
    <t>Мероприятие за внедряване на иновативни технологи в  публичния сектор и бизнеса</t>
  </si>
  <si>
    <t>държавни и общ. административни структури в общината</t>
  </si>
  <si>
    <t>гори,пасища и водоеми</t>
  </si>
  <si>
    <t>участие в изготвяне и реализация на проекти от общината, финансирани по ОП „Околна среда” и националните програми, в партньорство с други общини и региони</t>
  </si>
  <si>
    <t>Изграждане на "зелена инфрструктура" - подобряване на свързаността между зелените зони и урбанизраните територии</t>
  </si>
  <si>
    <t>РБ и ЕФ</t>
  </si>
  <si>
    <t>дирекция "Специализиран администрация", екология</t>
  </si>
  <si>
    <t>Мероприятия за ограничаване на прородните бедствия специфични за района - засушавания, градушки и др.</t>
  </si>
  <si>
    <t>дирекция "Специализиран администрация",  МЗХ и МОСВ</t>
  </si>
  <si>
    <t>Залесявания и подобряване състоянието на пасищата</t>
  </si>
  <si>
    <t>Подобряване и състоянието на водоемите и изграждане на нови</t>
  </si>
  <si>
    <t>Обучителни дейности и кампании насочени към населението и училищата за разделно събиране и оползотворяване на отпадаците и тяхното минимизиране</t>
  </si>
  <si>
    <t xml:space="preserve"> Специфична цел  2.3. Подобряване на инфраструктурата за развитие на бизнеса</t>
  </si>
  <si>
    <t xml:space="preserve"> Развитие на биоземеделие;</t>
  </si>
  <si>
    <t>Стимулиране изграждането на семейни и малки фирми за трайни насъждения и зеленчукопроизводств</t>
  </si>
  <si>
    <t>Стимулиране развитието на билкопроизводството и пчеларство</t>
  </si>
  <si>
    <t>дирекция "Специализиран администрация" и фонд Земеделие</t>
  </si>
  <si>
    <t>Подобряване производството на традиционите земеделски култури произвеждани в региона</t>
  </si>
  <si>
    <t>земеделските територи на общината</t>
  </si>
  <si>
    <t>Инвестиции в съвремени машини и технологии за земедели</t>
  </si>
  <si>
    <t>Стумилиране окрупняването и съвместната работа в областта традиционното животновъдство</t>
  </si>
  <si>
    <t>селскостопански пътища</t>
  </si>
  <si>
    <t>Изграждане на техническа инфраструктура - енергийна, комукациона и водоснабдителна към икономическите зони в селищата</t>
  </si>
  <si>
    <t>териториите с потенциал за развитие</t>
  </si>
  <si>
    <t xml:space="preserve">промишлени и селскостопански площадки </t>
  </si>
  <si>
    <t xml:space="preserve"> Организация и обособяване на места за пазари в селищата</t>
  </si>
  <si>
    <t>големите селища на общината</t>
  </si>
  <si>
    <t xml:space="preserve"> Подобряване организацията на работа на общинските структури обслуващи бизнеса</t>
  </si>
  <si>
    <t xml:space="preserve"> Подобряване организацията на работа на държавните структури обслуващи бизнеса на местно  и областно ниво</t>
  </si>
  <si>
    <t xml:space="preserve">РБ </t>
  </si>
  <si>
    <t>ОБ</t>
  </si>
  <si>
    <t>РБ</t>
  </si>
  <si>
    <t>ЕФ</t>
  </si>
  <si>
    <t>Републикански бюджет</t>
  </si>
  <si>
    <t>Европейски фондове</t>
  </si>
  <si>
    <t>ЧФ</t>
  </si>
  <si>
    <t>Частно финансиране</t>
  </si>
  <si>
    <t>Общински бюджет</t>
  </si>
  <si>
    <t>ОБ,ЧФ и ЕФ</t>
  </si>
  <si>
    <t>ЧФ и ЕФ</t>
  </si>
  <si>
    <t>ОБ, РБ , ЧФ и ЕФ</t>
  </si>
  <si>
    <t>ОБ, ЧФ и ЕФ</t>
  </si>
  <si>
    <t>ОБ,РБ,Чф и  ЕФ</t>
  </si>
  <si>
    <t>ОБ,РБ,ЧФ и  ЕФ</t>
  </si>
  <si>
    <t>ЕРП Север ,ЧФ  и  ЕФ</t>
  </si>
  <si>
    <t>ЧФ и  ЕФ</t>
  </si>
  <si>
    <t xml:space="preserve">цялата територия на общината </t>
  </si>
  <si>
    <t>Индикативен  бюджет    хил. Лв.</t>
  </si>
  <si>
    <t>РБ, ОБ и ЕФ</t>
  </si>
  <si>
    <t>дирекция "Специализиран администрация" ,Образование</t>
  </si>
  <si>
    <t>Политически кабинет, Общински съвет и "Образование"</t>
  </si>
  <si>
    <t xml:space="preserve"> Общински съвет и сектор Здравеопазване</t>
  </si>
  <si>
    <t>Договоряне и финансово стимулиране на местни кадри по време на обучението им</t>
  </si>
  <si>
    <t xml:space="preserve"> подсигуряване с жилища привлечените специалисти и кадри</t>
  </si>
  <si>
    <t>ОБ,РБ, ЧФ и ЕФ</t>
  </si>
  <si>
    <t xml:space="preserve">Финансово стимулиране на местни кадри по време на обучението им </t>
  </si>
  <si>
    <t>Ремонт и подържане на читалищата,културните домове и местата за обществени мероприятия</t>
  </si>
  <si>
    <t>Съхраняване на наличните паметници на културата</t>
  </si>
  <si>
    <t xml:space="preserve">ОБ,РБ и ЕФ </t>
  </si>
  <si>
    <t>Отдел Култура и Образование</t>
  </si>
  <si>
    <t>Организация на заложените ежегодно културни мероприятия в общината</t>
  </si>
  <si>
    <t xml:space="preserve"> ОБ и ЕФ</t>
  </si>
  <si>
    <t xml:space="preserve"> Привличане на външни културни организации и партньори за съвместни дейности</t>
  </si>
  <si>
    <t xml:space="preserve"> Привличане на международни партньори за съвместни културни програми и обмяна на опит</t>
  </si>
  <si>
    <t>Организация на традиционите спортни мероприятия и събития предвидени в календара на общината</t>
  </si>
  <si>
    <t xml:space="preserve"> Организация на нови и разнообразни спортни събития</t>
  </si>
  <si>
    <t>ОБ и ЧФ</t>
  </si>
  <si>
    <t>Изграждане на нови спортни зали и площадки</t>
  </si>
  <si>
    <t>дирекция Специализирана администрация и отдел спорт</t>
  </si>
  <si>
    <t>2021 - 2027</t>
  </si>
  <si>
    <t xml:space="preserve"> Осъвременяване на спортните клубове и подкрепа за тяхното функциониране</t>
  </si>
  <si>
    <t xml:space="preserve">ОБ,РБ,чф и ЕФ </t>
  </si>
  <si>
    <t>Запазване на спортните мероприятия провеждани в общината и тяхното разнообразяване и подобрение;</t>
  </si>
  <si>
    <t xml:space="preserve">ремонт и подържане на сградния фонд на социалните домове и сгради </t>
  </si>
  <si>
    <t>Подмяна и подобряване на техническото оборуване за социалните институции</t>
  </si>
  <si>
    <t xml:space="preserve">Подобряване на информационата свързаност </t>
  </si>
  <si>
    <t>социални домове административни структури</t>
  </si>
  <si>
    <t xml:space="preserve"> ОБ,РБ и ЕФ</t>
  </si>
  <si>
    <t>направление "социални дейности"</t>
  </si>
  <si>
    <t>Квалифакациони курсове и обучение на екипите и персонала</t>
  </si>
  <si>
    <t xml:space="preserve"> Привличане на нов кадри за работа в направление социално подпомагане</t>
  </si>
  <si>
    <t>Подпомагане на бизнеса в създаването на работни места</t>
  </si>
  <si>
    <t>РБ,ЧФ и ЕФ</t>
  </si>
  <si>
    <t xml:space="preserve"> Участие на бизнеса в процеса на обучение и преквалификация </t>
  </si>
  <si>
    <t>Подпомагане на безработните в активното търсене на работа и реализация</t>
  </si>
  <si>
    <t>Въвеждане на нови технологии и създаване на по добра среда за работа</t>
  </si>
  <si>
    <t xml:space="preserve"> Активно участие на общината за създаване на работни места</t>
  </si>
  <si>
    <t xml:space="preserve"> Създаване на устийчивост и предвидимост в развитието на бизнеса</t>
  </si>
  <si>
    <t>Кадрово обезпечаване с висококвалифицирани специалисти и работници</t>
  </si>
  <si>
    <t>Обучение и преквалификация на общинската администрация за работа в дигитална среда и е - община</t>
  </si>
  <si>
    <t xml:space="preserve">Обучение за работа по проекти </t>
  </si>
  <si>
    <t>Подобряване работата с гражданите и ефективно използване на фронт офиса и е-община</t>
  </si>
  <si>
    <t>Непрекъснато обучение и подобряване на работата на администрацията</t>
  </si>
  <si>
    <t>внедряване на електронно управление и комуникация, минимизиране работата с хартия и други консумативи</t>
  </si>
  <si>
    <t xml:space="preserve">Непркъсното разясняване на гражданите за работа в електронна среда и получаване на качествяени услуги </t>
  </si>
  <si>
    <t xml:space="preserve"> развиване на публично часатно партньорство </t>
  </si>
  <si>
    <t>внедряване на нови технологии при планиране, управление и изпълнение за заложените дейности и програми</t>
  </si>
  <si>
    <t xml:space="preserve"> Развитие на трансгранично и междурегионално сътрудничество</t>
  </si>
  <si>
    <t>Максимално ефективно използване на трансграничното сътрудничесто при обяната на опит и реализацията на дигитализацията в общината</t>
  </si>
  <si>
    <t xml:space="preserve"> Привличане на международни партньори за съвместни проекти и дейности</t>
  </si>
  <si>
    <t>съвместни проекти в сферата на околната среда и екологията със съседни общини или на областно ниви</t>
  </si>
  <si>
    <t>съвместни проекти в сферата на околната среда и екологията с чуждестрани партньори</t>
  </si>
  <si>
    <t>Обмяна на опит и посещения в рамките на европейския съюз  администрирането и управлението на местно ниво</t>
  </si>
  <si>
    <t>Съвместни проекти в сфертата на "зелената икономика"</t>
  </si>
  <si>
    <t>Рехабилитация,възстановяване и подържане на вътрешно селищната пътна инфраструктура</t>
  </si>
  <si>
    <t>Мярка 1.3. 2</t>
  </si>
  <si>
    <t>Опазване и възстановяване на компонентите на околната среда – въздух, води, почви;</t>
  </si>
  <si>
    <t xml:space="preserve">ПРИОРИТЕТ 1: ПОДОБРЕНА И ДОСТЪПНА ИНФРАСТРУКТУРА СЪОБРАЗЕНА С ОПАЗВАНЕТО НА ОКОЛНАТА СРЕДА </t>
  </si>
  <si>
    <t>Програма за реализация на ПИР на община Венец за периода 2021-2027 г. :</t>
  </si>
  <si>
    <t xml:space="preserve">ПРИОРИТЕТ 3: ПОВИШАВАНЕ КАЧЕСТВОТО НА ЖИВОТ И ЧОВЕШКИЯ КАПИТАЛ </t>
  </si>
  <si>
    <r>
      <rPr>
        <b/>
        <sz val="10"/>
        <color indexed="8"/>
        <rFont val="Book Antiqua"/>
        <family val="1"/>
      </rPr>
      <t xml:space="preserve"> Специфична цел 1.1</t>
    </r>
    <r>
      <rPr>
        <sz val="10"/>
        <color indexed="8"/>
        <rFont val="Book Antiqua"/>
        <family val="1"/>
      </rPr>
      <t>.Подобрена транспортна свързаност</t>
    </r>
  </si>
  <si>
    <r>
      <rPr>
        <b/>
        <sz val="10"/>
        <color indexed="8"/>
        <rFont val="Book Antiqua"/>
        <family val="1"/>
      </rPr>
      <t>Специфична цел 1.3.</t>
    </r>
    <r>
      <rPr>
        <sz val="10"/>
        <color indexed="8"/>
        <rFont val="Book Antiqua"/>
        <family val="1"/>
      </rPr>
      <t>Развитие на енергийната инфраструктура, енергийна ефективност  и ВЕИ</t>
    </r>
  </si>
  <si>
    <t>Специфична цел 1.4.Подобряване състоянието на общинските обекти</t>
  </si>
  <si>
    <t>Специфична цел 1.5.Подобрена информационна и комуникационна инфраструктура</t>
  </si>
  <si>
    <t xml:space="preserve">Специфична цел 1.6.Подобрение състоянието на околната среда </t>
  </si>
  <si>
    <t>Рехабилитация на общинската пътна инфраструктура</t>
  </si>
  <si>
    <t>Проектиране и  реконструкция на вътрешно селищна пътна мрежа</t>
  </si>
  <si>
    <t>Реконструкция и модернизация на селищни площади, инфраструктура</t>
  </si>
  <si>
    <t xml:space="preserve">Подмяна и ремонт на тръбопроводна мрежа </t>
  </si>
  <si>
    <t>Проучване,идентифициране,сондаж и свързване на нови водоизточници за питейната вода</t>
  </si>
  <si>
    <t>общ.център и 2 от големите селища</t>
  </si>
  <si>
    <t>Дейност /проектна идея*</t>
  </si>
  <si>
    <t xml:space="preserve">ПРИОРИТЕТ 2:РАЗВИТИЕ НА МЕСТНИЯ ИКОНОМИЧЕСКИ ПОТЕНЦИАЛ  </t>
  </si>
  <si>
    <t xml:space="preserve"> Специфична цел 2.4.Създаването на регионални секторни клъстери, мрежи и инфраструктури, базирани на иновации и технологии. </t>
  </si>
  <si>
    <t xml:space="preserve"> Специфична цел 2.1.Подкрепа на МСП в привличането на ресурси и инвестиции</t>
  </si>
  <si>
    <t>Разяснителни кампании за възможноситите на ЕФ, проектиране и управление на проекти</t>
  </si>
  <si>
    <t>Привличане на потенциалн инвеститори с възможност за партниране с местния бизнес</t>
  </si>
  <si>
    <t xml:space="preserve">Развитие на животновъдство и извеждане на приоритетните за региона </t>
  </si>
  <si>
    <t xml:space="preserve">Внедряване на съвремени технологии и организация и мениджмънт на фермите </t>
  </si>
  <si>
    <t xml:space="preserve"> Подобряване състоянието на селскостопанските пътища и връзки към прозводствени райони в селищата</t>
  </si>
  <si>
    <t xml:space="preserve"> Специфична цел 3.2. Подобряване достъпа до качествени здравни и дентални услуги</t>
  </si>
  <si>
    <t>Специфична цел 3.4. Разширяване и подобряване на спортната инфраструктура и организацията на спортни мероприятия</t>
  </si>
  <si>
    <t>Специфична цел 3.5.Подобряване достъпа до качествени социални услуги</t>
  </si>
  <si>
    <t xml:space="preserve"> Специфична цел 3.6.Повишаване ефективността и ефикасността на инвестициите в човешки капитал.</t>
  </si>
  <si>
    <t xml:space="preserve">ПРИОРИТЕТ 4: ПОДОБРЕНИ ПУБЛИЧНИ УСЛУГИ  И  АДМИНИСТРАТИВНИЯ КАПАЦИТЕТ </t>
  </si>
  <si>
    <t>Специфична цел 4.1.Изграждане на административен и проектен капацитет в общинската администрация</t>
  </si>
  <si>
    <t xml:space="preserve"> Подобряване организацията и прiвличането на външни участници в тях</t>
  </si>
  <si>
    <t xml:space="preserve">Преобразуване на системите за образование и обучение към нуждите на информационото общество и местната икономика, разширяване на възможностите за учене през целия живот за всички сред местната общност. </t>
  </si>
  <si>
    <t>Подобряване на средата за обучение с оглед осъществяване на преход към информационно и дигитално общество</t>
  </si>
  <si>
    <t>Привличане на млади кадри за работа в образованието с въвеждане на програми за стимулиране и финансиране ;</t>
  </si>
  <si>
    <t>Допълване и развитие на нови съвремени културни мероприятие чрез интегриране с регионални и национални културни институции;</t>
  </si>
  <si>
    <t>Подържане и реновиране на наличните спортни бази и площадки</t>
  </si>
  <si>
    <t xml:space="preserve"> Привличане на специалисти за работа в сферата на спорта, рехабилитацията и възтановяването</t>
  </si>
  <si>
    <t>Използване на гъвкави схеми за организиране на трудовия процес и трудово договаряне с работниците и служителите от страна на бизнеса, въвеждане на нови технологии и разкриване на повече и по-добри работни места.</t>
  </si>
  <si>
    <t>Програми и проекти насочени към бизнеса за подобряване на работния процес и въвеждане на съвремени гъвкави форми на работа и организация;</t>
  </si>
  <si>
    <t xml:space="preserve">Развитие на аграрния сектор </t>
  </si>
  <si>
    <t xml:space="preserve">Подобряване на комуникационна, енергийна и транспортна свързаност </t>
  </si>
  <si>
    <t>Реализиране на програми за подобряване на състояните на инфраструктурата за бизнеса - сгради,транспортни връзки , ел.снабдяване и комуникации</t>
  </si>
  <si>
    <t xml:space="preserve">  Насърчаване сдружаването на производителите, кооперирането и клъстерите.</t>
  </si>
  <si>
    <t>Проектиране, ремонт и реконструкция на III – клас пътища</t>
  </si>
  <si>
    <t>Проектиране и изграждане на канализационна система и пречиствателни станции на населени места под 2000 жители.</t>
  </si>
  <si>
    <t>Осигуряване на широколентови и комуникационни канали в публичния сектор - общински и държавни структури, здравеоазване и образование</t>
  </si>
  <si>
    <t>Осигуряване на широколентови и комуникационни канали в останалата част  - фирми, промишлени предприятия, домаконства и др.</t>
  </si>
  <si>
    <t xml:space="preserve"> Подобряване достъпността и мобилността на гражданите и бизнеса до наличните обектите от трудов и жизнен интерес</t>
  </si>
  <si>
    <t>Подобряване на обхвата, начина на преподаване и кадрово обезпечаване на образователната система</t>
  </si>
  <si>
    <r>
      <rPr>
        <b/>
        <sz val="10"/>
        <color indexed="8"/>
        <rFont val="Book Antiqua"/>
        <family val="1"/>
      </rPr>
      <t>Специфична цел 1.2.П</t>
    </r>
    <r>
      <rPr>
        <sz val="10"/>
        <color indexed="8"/>
        <rFont val="Book Antiqua"/>
        <family val="1"/>
      </rPr>
      <t>одобряване състоянието на ВиК инфраструктура</t>
    </r>
  </si>
  <si>
    <t>Насърчаване разпространението и използването на информационни и комуникационни технологии (ИКТ)</t>
  </si>
  <si>
    <t>Подобряване на системите за събиране и управление на отпадъците</t>
  </si>
  <si>
    <t>2.1.Подкрепа на МСП в привличането на ресурси и инвестиции</t>
  </si>
  <si>
    <t>Подобряване на културната инфраструктура и опазване на културно-историческото наследство</t>
  </si>
  <si>
    <t>Мярка 3.5.1.</t>
  </si>
  <si>
    <t>Мярка 3.5.2.</t>
  </si>
  <si>
    <t>Мярка 3.5.3.</t>
  </si>
  <si>
    <t>Мярка 3.6.1.</t>
  </si>
  <si>
    <t>Мярка 3.6.2.</t>
  </si>
  <si>
    <t>Мярка 3.6.3.</t>
  </si>
  <si>
    <t>Мярка 3.6.4.</t>
  </si>
  <si>
    <t>Мярка 3.6.5.</t>
  </si>
  <si>
    <t>Укрепване на капацитета на общинска администрация за разработване на стратегически планови документи;</t>
  </si>
  <si>
    <t>Специфична цел 4.2.Развитие на сътрудничеството и партньорството на регионално, национано и международно ниво</t>
  </si>
  <si>
    <t>Програма за реализация на ПИР на община  Венец за периода 2021-2027 г. :</t>
  </si>
  <si>
    <t>„Рехабилитация на ул. „Еверест“–юг, с. Борци“ с дължина 420 м</t>
  </si>
  <si>
    <t>„Рехабилитация на ул. „Дъбрава“-участък 3 /изток/, с. Борци“ с дължина 160 м</t>
  </si>
  <si>
    <t>„Рехабилитация на ул. „Китка“, с. Боян“ с дължина 480 м</t>
  </si>
  <si>
    <t>„Рехабилитация на ул. „Мир“, с. Боян“ с дължина 180 м</t>
  </si>
  <si>
    <t>„Рехабилитация на ул. „Тича“,с.Габрица“ с дължина 280 м</t>
  </si>
  <si>
    <t>„Рехабилитация на ул. „Тича“, с. Изгрев“ с дължина 200 м</t>
  </si>
  <si>
    <t>„Рехабилитация на ул. „Дунав“,с.Изгрев“с дължина 240 м</t>
  </si>
  <si>
    <t>„Рехабилитация на ул. „Охрид”, с.Изгрев“ с дължина 70 м</t>
  </si>
  <si>
    <t>Текущ ремонт на ул. „Дунав –участък 2” в с. Изгрев</t>
  </si>
  <si>
    <t>„Рехабилитация на ул. „Родопи“ с. Ясенково (360 м)</t>
  </si>
  <si>
    <t>„Рехабилитация на ул. „Херсон“ с. Ясенково (350 м)</t>
  </si>
  <si>
    <t>„Рехабилитация на ул. „Искра“ с. Ясенково (120 м)</t>
  </si>
  <si>
    <t>„Рехабилитация на ул. „Свобода“ с. Ясенково (280 м)</t>
  </si>
  <si>
    <t>„Рехабилитация на ул. „Бели Лом“ с. Ясенково (430 м)</t>
  </si>
  <si>
    <t>„Рехабилитация на ул. „Аспарух“ с. Ясенково (148 м)</t>
  </si>
  <si>
    <t>„Рехабилитация на ул. „Есен“ с. Ясенково (185 м)</t>
  </si>
  <si>
    <t>„Рехабилитация на ул. „Марица“ с. Ясенково (570 м)</t>
  </si>
  <si>
    <t>„Рехабилитация на ул. „Н.Вапцаров“ с. Ясенково (507 м)</t>
  </si>
  <si>
    <t>„Рехабилитация на ул. „Камчия“ с. Ясенково (400 м)</t>
  </si>
  <si>
    <t>„Рехабилитация на ул. „Балчик“ с. Ясенково (260 м)</t>
  </si>
  <si>
    <t>„Рехабилитация на ул. „Паламара“ с. Ясенково (170 м)</t>
  </si>
  <si>
    <t>„Рехабилитация на ул. „Дунав“ с. Ясенково (530 м)</t>
  </si>
  <si>
    <t>„Рехабилитация на ул. „В. Левски“ с. Боян (175 м)</t>
  </si>
  <si>
    <t>„Рехабилитация на ул.„Дживгарци“ с. Боян (405 м)</t>
  </si>
  <si>
    <t>„Рехабилитация на ул. „Стара планина“ с. Боян (900 м)</t>
  </si>
  <si>
    <t>„Рехабилитация на ул. „Хан Аспарух“ с. Боян (140 м)</t>
  </si>
  <si>
    <t>„Рехабилитация на ул. „Шипка“ с. Боян (170 м)</t>
  </si>
  <si>
    <t>„Рехабилитация на ул. „Козлодуй“ с. Боян (205 м)</t>
  </si>
  <si>
    <t>„Рехабилитация на ул. „Балкан“ с. Капитан Петко (590 м)</t>
  </si>
  <si>
    <t>„Рехабилитация на ул. „Шипка“ с. Капитан Петко (150 м)</t>
  </si>
  <si>
    <t>Реконструкция и рехабилитация на ул. "Дъбрава" , с. Борци</t>
  </si>
  <si>
    <t>Реконструкция и рехабилитация на ул. "Свобода" , с. Борци</t>
  </si>
  <si>
    <t>Реконструкция и рехабилитация на ул. „Дъбрава“ – участък 1 /запад/ в с. Борци</t>
  </si>
  <si>
    <t>Реконструкция и рехабилитация на ул. "Дунав" в с. Венец</t>
  </si>
  <si>
    <t>Реконструкция на улица „Стара планина“ в с. Венец</t>
  </si>
  <si>
    <t>Реконструкция и рехабилитация на ул. „Явор“ в с. Ясенково</t>
  </si>
  <si>
    <t>Реконструкция и рехабилитация на ул. „Изворна“ в с. Ясенково</t>
  </si>
  <si>
    <t>Реконструкция и рехабилитация на ул. „Хан Крум“ в с. Изгрев</t>
  </si>
  <si>
    <t>Обект: Повишаване безопасността на движение по републикански пътища в Община Венец, чрез изграждане на изкуствени неравности</t>
  </si>
  <si>
    <t>„Венец – Борци - Ясенково“ при км.8+380, с. Ясенково</t>
  </si>
  <si>
    <t>„Изгрев - Тъкач“ при км.1+650, с. Изгрев</t>
  </si>
  <si>
    <t>Обект: Повишаване безопасността на движение по общински пътища в Община Венец, чрез изграждане на изкуствени неравности</t>
  </si>
  <si>
    <t>7,Климент-Венец/-Изгрев-Буйновица-/SHU1024/ при км.2+370, с. Буйновица</t>
  </si>
  <si>
    <t>„Рехабилитация  на  ул.  „Васил  Левски“,  с.  Габрица“  с дължина 280 м;</t>
  </si>
  <si>
    <t>„Рехабилитация и уширение на ул. Еделвайс с. Осеновец – Етап I“</t>
  </si>
  <si>
    <t>„Реконструкция на път SHU 3027 /І - 7, Венец – о.п. Шумен/ - Страхилица“ (Етап 1)“</t>
  </si>
  <si>
    <t>„Строителство на път RAZ 2048/ІІІ-702/ Духовец – Граница общ. (Исперих – Каолиново)–Климент–Наум–Граница общ. (Каолиново – Венец)–Изгрев/ІІІ-7005/“.</t>
  </si>
  <si>
    <t>Реконструкция на път SHU 2026 /I - 7, Венец – о.п. Шумен/ - Дренци“</t>
  </si>
  <si>
    <t>„Рехабилитация и уширение на ул. Еделвайс с. Осеновец – Етап II“</t>
  </si>
  <si>
    <t>„Основен ремонт на част от уличната мрежа в с. Борци - улица "Витоша" – Етап 1 – участък-1“</t>
  </si>
  <si>
    <t>Текущ ремонт на ул. „Христо Ботев“, с. Капитан Петко – етап I с дължина 457 м;</t>
  </si>
  <si>
    <t>Текущ ремонт на ул. „Ален мак“ в с. Ясенково</t>
  </si>
  <si>
    <t>Текущ ремонт на ул. „Дедеагач“ в с. Ясенково</t>
  </si>
  <si>
    <t>Текущ ремонт на подход и площадка ФСМП с. Венец, общ.Венец</t>
  </si>
  <si>
    <t>Обект: Изграждане на повдигната пешеходна пътека на ул. "Еделвайс", с. Осеновец, Община Венец</t>
  </si>
  <si>
    <t>Банков заем</t>
  </si>
  <si>
    <t>Реконструкция на водопроводна мрежа в с. Капитан Петко, община Венец</t>
  </si>
  <si>
    <t>Реконструкция на водопроводна мрежа в с. Боян, община Венец</t>
  </si>
  <si>
    <t>Реконструкция на водопроводна мрежа в с. Ясенково, община Венец</t>
  </si>
  <si>
    <t>финансово изпълнение</t>
  </si>
  <si>
    <t>2023-2024</t>
  </si>
  <si>
    <t>Инвестиционен проект във фаза технически проект за обект:„Реконструкция и рехабилитация на ул. „Явор – участък 2“ в с. Ясенково, община Венец“</t>
  </si>
  <si>
    <t>Инвестиционен проект във фаза технически проект за обект:„Реконструкция и рехабилитация на ул. „Долашма“ в с. Ясенково, община Венец“</t>
  </si>
  <si>
    <t>„Рехабилитация на ул. „Тича“, с. Боян“ с дължина 160 м и шир.4 м</t>
  </si>
  <si>
    <t>Инвестиционен проект във фаза технически проект за обект:„Реконструкция и рехабилитация на ул. „Охрид“ в с. Венец, община Венец“</t>
  </si>
  <si>
    <t>Инвестиционен проект във фаза технически проект за обект: „Реконструкция и рехабилитация на ул. „Хан Аспарух“ в с.Венец, община Венец“</t>
  </si>
  <si>
    <t>Инвестиционен проект във фаза технически проект за обект: „Реконструкция и рехабилитация на ул. „Дунав“ – участък 2 в с. Венец, община Венец“</t>
  </si>
  <si>
    <t>Инвестиционен проект във фаза технически проект за обект: „Реконструкция и рехабилитация на ул. „Преслав“ в с. Венец, община Венец“</t>
  </si>
  <si>
    <t>Инвестиционен проект във фаза технически проект за обект: „Реконструкция и рехабилитация на ул. „Камчия“ в с. Венец, община Венец“</t>
  </si>
  <si>
    <t>Инвестиционен проект във фаза технически проект за обект: „Реконструкция и рехабилитация на ул. „Яворов“ в с. Венец, община Венец“</t>
  </si>
  <si>
    <t>Инвестиционен проект във фаза технически проект за обект: „Реконструкция и рехабилитация на ул. „Родопи“ в с. Борци, община Венец“</t>
  </si>
  <si>
    <t>Инвестиционен проект във фаза технически проект за обект: „Реконструкция и рехабилитация на ул. „Цар Борис I“ в с. Венец, община Венец“</t>
  </si>
  <si>
    <t>Текущ-авариен ремонт на улица „Христо Ботев“ с. Венец</t>
  </si>
  <si>
    <t>% изпълнение</t>
  </si>
  <si>
    <t>Индикативен  бюджет   Лв.</t>
  </si>
  <si>
    <t>Подмяна на част от гл. клон на водопроводната мрежа на ул. Родопи и ул. Витоша – участък I в с. Борци;</t>
  </si>
  <si>
    <t>Подмяна на част от гл. клон на водопроводната мрежа на ул. Свобода в с. Дренци</t>
  </si>
  <si>
    <t>·   Подобект: 1. Изкуствена неравност по път ІІІ-7002</t>
  </si>
  <si>
    <t>·   Подобект: 2. Изкуствена неравност по път ІІІ-7005</t>
  </si>
  <si>
    <t>·   Подобект: 1. Изкуствена неравност по път SHU3023 /I-</t>
  </si>
  <si>
    <t>·   Подобект: 2. Изкуствена неравност по път SHU1021 /І- 7/ Венец-Черноглавци – гр. общ. Каолиново-Лятно /III- 7003/ при км.9+530, с. Черноглавци</t>
  </si>
  <si>
    <t>Мярка  1.2.2</t>
  </si>
  <si>
    <t>Мярка 1.2.3</t>
  </si>
  <si>
    <t>Специфична цел 1.2.Подобряване състоянието на ВиК инфраструктура</t>
  </si>
  <si>
    <t xml:space="preserve"> Специфична цел 1.1.Подобрена транспортна свързаност</t>
  </si>
  <si>
    <t>Климатици за нуждите на Център за обществена подкрепа</t>
  </si>
  <si>
    <t>Климатик за нуждите на кметство с. Боян</t>
  </si>
  <si>
    <t>Климатик за нуждите на Стопанско звено с. Венец</t>
  </si>
  <si>
    <t>Климатик за нуждите на многофункционална зала с. Ясенково</t>
  </si>
  <si>
    <t>Доставка и монтаж на генератор за ток за ДГ „Щастливо детство“ с. Венец</t>
  </si>
  <si>
    <t>Доставка и монтаж на генератор за ток за ДГ „Радост“ с. Ясенково</t>
  </si>
  <si>
    <t>Доставка и монтаж на генератор за ток за ДГ „Знаме на мира“ с. Борци</t>
  </si>
  <si>
    <t>Специфична цел 1.3.Развитие на енергийната инфраструктура, енергийна ефективност  и ВЕИ</t>
  </si>
  <si>
    <t>Изготвен  технически  инвестиционен  проект за  обект: „Ремонт и внедряване на мерки за енергийна ефективност в многофункционална сграда в УПИ II, кв.23 по плана на село Венец</t>
  </si>
  <si>
    <t xml:space="preserve">  </t>
  </si>
  <si>
    <t>Климатици за нуждите на Общинска администрация - Венец</t>
  </si>
  <si>
    <t>„Ремонт и внедряване на мерки за енергийна ефективност в многофункционална сграда в УПИ II, кв.23 по плана на село Венец, община Венец“</t>
  </si>
  <si>
    <t>„Ремонт и внедряване на мерки за енергийна ефективност в сградата на съществуващ покрит пазар В УПИ II, кв.23 по плана на село Венец, община Венец”</t>
  </si>
  <si>
    <r>
      <t>„Ремонт и внедряване на мерки за енергийна ефективност в сградата на съществуващ покрит пазар В УПИ II, кв.23 по плана на село Венец, община Венец</t>
    </r>
    <r>
      <rPr>
        <b/>
        <sz val="10"/>
        <color theme="1"/>
        <rFont val="Times New Roman"/>
        <family val="1"/>
      </rPr>
      <t>”</t>
    </r>
  </si>
  <si>
    <t>Проектиране на работни проекти, част – ФЕЦ, фаза – ТП, върху покрива на Сграда – бивш Младежки дом с. Венец и общинска административна сграда с.Венец</t>
  </si>
  <si>
    <t>Проектиране на работни проекти, част – ФЕЦ, фаза – ТП, върху покрива общинска административна сграда с.Венец</t>
  </si>
  <si>
    <t>Доставка и монтаж на изкуствена конусовидна елха с метална конструкция – с. Венец</t>
  </si>
  <si>
    <t>Доставка на пилон фибростъкло 10 м със знаме – с. Венец</t>
  </si>
  <si>
    <t>Доставка и монтаж на преместваема модулна конструкция от контейнер за гробище в с. Габрица</t>
  </si>
  <si>
    <t>Изработка и монтаж на обемни цветни букви – надпис „Венец“ – с. Венец</t>
  </si>
  <si>
    <t>Доставка и монтаж на преместваема модулна конструкция от контейнер за гробище в с. Денница</t>
  </si>
  <si>
    <t>Изграждане на детска площадка на ул. „Мир“ в с. Венец</t>
  </si>
  <si>
    <t>Реновирана е „Голямата чешма“ в с. Ясенково с финансовата подкрепа на Националния конкурс за реновиране на обществени чешми „30 години DEVIN – Доверие във всяка капка“</t>
  </si>
  <si>
    <t>„Рехабилитация на площадно пространство в с. Ясенково, община Венец“</t>
  </si>
  <si>
    <t>Доставка и монтаж на преместваем контейнер с размери 2/2,5 м за WC в с. Венец</t>
  </si>
  <si>
    <t>Ремонт и възстановителна дейност на оградата на гробищен парк в с. Ясенково</t>
  </si>
  <si>
    <t>Ремонтно възстановителни дейности на общински пърк в с. Ясенково</t>
  </si>
  <si>
    <t>Доставка на 3 броя пилони фибростъкло 6 м за пред общинска администрация</t>
  </si>
  <si>
    <t>Доставка на преместваем контейнер за ритуално къпане на покойници в с. Изгрев</t>
  </si>
  <si>
    <t>Доставка на преместваем контейнер за ритуално къпане на покойници в с. Дренци</t>
  </si>
  <si>
    <t>Доставка на преместваем контейнер за ритуално къпане на покойници в с. Буйновица</t>
  </si>
  <si>
    <t>„Игра и отдих на открито – с. Ясенково” по Националната кампания „Чиста околна среда“. По проекта е извършена  доставка и монтаж на детски съоръжения и парково оборудване в централния парк на с. Ясенково.</t>
  </si>
  <si>
    <t>Изготвяне на технически проект и упражняване на авторски надзор за обект: „Аварийно-възстановителни работи на сграда на Кметство с. Изгрев, община Венец, област Шумен“</t>
  </si>
  <si>
    <t>„Осигуряване на достъпна среда и внедряване на енергийна ефективност в административната сграда на Община Венец, обл. Шумен, намираща се в УПИ V, кв.24, с. Венец“</t>
  </si>
  <si>
    <t>Текущ ремонт на заседателната зала на Кметство с. Капитан Петко</t>
  </si>
  <si>
    <t>„Изграждане навес – допълнителна постройка към многофункционална зала с. Ясенково“</t>
  </si>
  <si>
    <t>Изпълнени ремонтни дейности в кметство с. Осеновец - ремонт на стълбище и тоалетна с коридор</t>
  </si>
  <si>
    <t>Доставка и монтаж на климатизатор за нуждите на общинска администрация</t>
  </si>
  <si>
    <t>Доставка и монтаж на климатик за нуждите на кметство Буйновица</t>
  </si>
  <si>
    <t>Доставка на компютърна техника, лазерен принтер и 2 бр. скенера за нуждите на екипа за организация и управление по проект „Осигуряване на топъл обяд в Община Венец“</t>
  </si>
  <si>
    <t>„Ремонт на сватбена зала в УПИ I, кв. 35, с. Ясенково, общ. Венец, обл. Шумен – Етап II“</t>
  </si>
  <si>
    <t>„Изграждане на навес към сватбена зала в УПИ I, кв. 35, с. Ясенково, общ. Венец, обл. Шумен – Етап I“</t>
  </si>
  <si>
    <t>„Почистване на дерета и речни корита в община Венец“</t>
  </si>
  <si>
    <t>Доставка на косачка за нуждите на доброволното формирование</t>
  </si>
  <si>
    <t>Доставка на навесна пръскачка за нуждите на доброволното формирование</t>
  </si>
  <si>
    <t>Доставка на моторен трион за нуждите на доброволното формирование</t>
  </si>
  <si>
    <t>Доставка на   водоструйка   за   нуждите   на   доброволното формирование</t>
  </si>
  <si>
    <t>Технически проект за обект: „Язовир „Денница“ реконструкция или ремонт на преливно съоръжение“</t>
  </si>
  <si>
    <t>Доставка на 10 броя съдове за разделно събиране на битови отпадъци с цветен капак</t>
  </si>
  <si>
    <t>Доставка на употребявана мултифункционална мотометачка за снегопочистване и поддържане на улици и зелени площи за нуждите на дейност „Чистота“</t>
  </si>
  <si>
    <t>Доставка на 53 бр. пластмасови контейнери тип „Ракла“ с капацитет 1100 л за разделно събиране на битови отпадъци</t>
  </si>
  <si>
    <t>анализ междинна оценка</t>
  </si>
  <si>
    <t>Индикативен  бюджет    Лв.</t>
  </si>
  <si>
    <t>Преносими компютри за нуждите на ОУ „П. Р. Славейков“ с. Изгрев</t>
  </si>
  <si>
    <t>Администратиевн софтуер „OneBook“ – за 7 детски градини за учебната 2021/2022 година</t>
  </si>
  <si>
    <t>Комбинирано детско съоръжение в ДГ „Мир“ с. Капитан Петко по проект „Чиста околна среда - 2021“ на ПУДООС</t>
  </si>
  <si>
    <t>Детска беседка с маси и пейки в ДГ „Снежанка“ с. Изгрев по проект „Чиста околна среда - 2021“ на ПУДООС</t>
  </si>
  <si>
    <t>Детска къщичка - детска беседка с пейки в ДГ „Радост“ с. Ясенково по проект „Чиста околна среда - 2021“ на ПУДООС</t>
  </si>
  <si>
    <t>Детско съоръжение за катерене и баланс в ДГ „Радост“ с. Ясенково по проект „Чиста околна среда - 2021“ на ПУДООС</t>
  </si>
  <si>
    <t>Дидактичен шкаф „Къща“ 360/43/180 в ДГ „Радост“ с. Ясенково</t>
  </si>
  <si>
    <t>Тематичен стенен модул секция „Охлюв“ за ДГ „Щастливо детство“ с. Венец</t>
  </si>
  <si>
    <t>Технически проект за обект: „Мерки за енергийна ефективност в сградата на ДГ „Първи юни“ в УПИ V-249, кв. 27, с. Осеновец, общ. Венец“</t>
  </si>
  <si>
    <t>Ремонт на покрив и въвеждане на мерки за енергийна ефективност в СУ „Никола Вапцаров“, с. Венец - ПМС</t>
  </si>
  <si>
    <t>Проект „Да направим нашата детска градина екологично чиста и привлекателна за деца и общественост” по Национална кампания „Чиста околна среда - 2023 г.“ -облагородено дворното пространство на Детска градина „Щастливо детство“ в с. Черноглавци Пудос</t>
  </si>
  <si>
    <t>Технически проект за обект: Основен ремонт на покривна конструкция на ДГ „Първи юни“ в с. Осеновец</t>
  </si>
  <si>
    <t>ДМА за МБАЛ Шумен – капиталов трансфер</t>
  </si>
  <si>
    <t>Климатик за нуждите на помощение-чакалня пред здравните кабинети в сграда общинска собственост – с. Венец</t>
  </si>
  <si>
    <t>Текущ ремонт на коридора на здравната служба в с. Венец</t>
  </si>
  <si>
    <t>Закупуване на ДМА за МБАЛ Шумен – капиталов трансфер</t>
  </si>
  <si>
    <t>Доставка и монтаж на обзавеждане на помещение-чакалня пред здравните кабинети в сграда общинска собственост</t>
  </si>
  <si>
    <t>Текущ ремонт на санитарните помещения на здравните служби в с. Венец и с. Осеновец</t>
  </si>
  <si>
    <t>„Ремонт на сградата на Народно читалище „Изгрев – 1929“ с. Венец“</t>
  </si>
  <si>
    <t>Изготвяне на технически проект и упражняване на авторски надзор за обект: „Аварийно-възстановителни работи на сграда на НЧ „Г. С. Раковски“ с. Изгрев, община Венец, област Шумен“</t>
  </si>
  <si>
    <t>„Аварийно-възстановителни работи на сграда на НЧ „Г. С. Раковски“ с. Ясенково, община Венец, област Шумен“</t>
  </si>
  <si>
    <t>2021-2022</t>
  </si>
  <si>
    <t>Организиран  младежки фестивал, включващ богата развлекателна програма, в чест на Международния ден на младежта</t>
  </si>
  <si>
    <t>Изграждане на спортна площадка в с. Боян, община Венец</t>
  </si>
  <si>
    <t>Премахване на потенциално опасна сграда: Съблекалня при стадион с. Ясенково, общ. Венец</t>
  </si>
  <si>
    <t>Доставка и монтаж на преместваема модулна конструкция от контейнери за съблекални за спортен терен – футболно игрище в с. Ясенково</t>
  </si>
  <si>
    <t>Субсидия за спортни клубове и мероприятия - предоставена на 7 спортни клуба през 2021 година</t>
  </si>
  <si>
    <t>Субсидия за спортни клубове и мероприятия - предоставена на 6 спортни клуба през 2022 година</t>
  </si>
  <si>
    <t>Субсидия за спортни клубове и мероприятия  - предоставена на 5 спортни клуба през 2023 година</t>
  </si>
  <si>
    <t>Доставка и монтаж на климатизатор за нуждите на Център за обществена подкрепа</t>
  </si>
  <si>
    <t>Закупуване на лек автомобил 4+1 места за нуждите на Център за обществена подкрепа – с. Венец</t>
  </si>
  <si>
    <t>Проект „Укрепване на общинския капацитет в община Венец“ – проектът е насочен към оказване на подкрепа на служителите, ангажирани с изпълнението на правомощията им по Закона за социалните услуги, Закона за хората с увреждания и Закона за лична помощ с цел предоставянето на по-ефективна, ефикасна и качествена грижа на лицата от най-уязвимите групи от населението на община Венец.</t>
  </si>
  <si>
    <t>Участие на специалистите от Център за обществена подкрепа в обучения</t>
  </si>
  <si>
    <t>Осигурена заетост на едно лице в младежка възраст, назначено на длъжност „Младши експерт“ по Национална програма „Старт на кариерата“</t>
  </si>
  <si>
    <t>Проект „Обучения и заетост“ Компонент 2</t>
  </si>
  <si>
    <t>Осигурена заетост на 20 души, назначени на длъжност „Общ работник” по Програма за обучение и заетост на продължително безработни лица /АСД/</t>
  </si>
  <si>
    <t>Осигурена заетост на 8 безработни лица в младежка възраст по Проект 2014BGО5М90PО01-1.2014.001-C0001 „Нова възможност за младежка заетост” по схема „Младежка заетост”</t>
  </si>
  <si>
    <t>Осигурена заетост на 24 души, назначени на длъжност „Метач” по Регионална програма за заетост.</t>
  </si>
  <si>
    <t>Осигурена заетост на 11 безработни лица в младежка възраст по Проект 2014BGО5М90PО01-1.2014.001-C0001 „Нова възможност за младежка заетост” по схема „Младежка заетост”</t>
  </si>
  <si>
    <t>Осигурена заетост на 112 души, назначени на длъжност „Метач” по Регионална програма за заетост.</t>
  </si>
  <si>
    <t>Осигурена заетост на 4 души, назначени на длъжност „Работник, поддръжка” по Национална програма „ЗОХТУ“</t>
  </si>
  <si>
    <t>Осигурена заетост на 2 лица, назначени на длъжност „Общ работник“ по Национална програма „Помощ за пенсиониране“</t>
  </si>
  <si>
    <t>Осигурена заетост на 2 лица по Договор за обучение чрез работа по мярка чл.46а от ЗНЗ</t>
  </si>
  <si>
    <t>Осигурена заетост на 3 лица, назначени на длъжност „Организатор, общественополезен труд” по Национална програма „Активирани на неактивни лица“</t>
  </si>
  <si>
    <t>Обучение по мярка 03 „Професионално обучение за придобиване на квалификация” на проект „Красива България” на 12 безработни лица, регистрирани в ДБТ, по професия „Помощник в строителството” и специалност „Основни и довършителни работи”</t>
  </si>
  <si>
    <t>Проект "Предоставяне на патронажна грижа на територията на Община Каспичан и Община Венец"</t>
  </si>
  <si>
    <t>Проект "Създаване на детски кът в Община Венец" - с реализацията на проекта в Община Венец е създаден детски кът, в който са подбрани и наети 3 безработни лица на длъжност "Детегледачка".</t>
  </si>
  <si>
    <t>Проект „Приеми ме 2015” - Община Венец е партньор на АСП по бюджетна линия BG05M9OP001-2.003 „Приеми ме 2015” - 2 бр. приемни семейства през 2021 г.</t>
  </si>
  <si>
    <t>Социалната услуга по механизъм лична помощ - броят на обхванатите през 2021 г. ползватели е 103.</t>
  </si>
  <si>
    <t>Социална услуга „Асистентска подкрепа“ като държавно делегирана дейност - броят на обхванатите потребители през 2021 г. е 40.</t>
  </si>
  <si>
    <t>Проект „Патронажна грижа + в Община Венец“ - броят на потребителите, които получават интегрирани социално- здравни услуги е 26, а броят на обхванатите потребители на Центъра за обществена подкрепа е средно 30 на месец.</t>
  </si>
  <si>
    <t>48 395</t>
  </si>
  <si>
    <t>Проект „Приеми ме 2015” - Община Венец е партньор на АСП по бюджетна линия BG05M9OP001-2.003 „Приеми ме 2015” - 2 бр. приемни семейства през 2022 г.</t>
  </si>
  <si>
    <t>Социалната услуга по механизъм лична помощ - броят на обхванатите през 2022 г. ползватели е 97.</t>
  </si>
  <si>
    <t>Проект „3-1 - Топъл обяд в условия на пандемията от COVID-19 в Община Венец“ - в проекта са обхванати 400 лица от целевите групи, живеещи в 13 – те населени места на Община Венец, които получават всеки работен ден топъл обяд, включващ - супа, основно ястие, хляб и поне веднъж седмично десерт.</t>
  </si>
  <si>
    <t>2022-2023</t>
  </si>
  <si>
    <t>Проект „Топъл обяд в Община Венец“ по процедура BG05SFPR003-1.001 „Топъл обяд“. В проекта са обхванати 420 лица от целевите групи, живеещи в 13 – те населени места на Община Венец, които получават всеки работен ден топъл обяд, включващ - супа, основно ястие, хляб и поне веднъж седмично десерт.</t>
  </si>
  <si>
    <t>Право на ползване на АПИС Право, Процедури и Финанси</t>
  </si>
  <si>
    <t>Право на ползване на ПП DocExp Акстър</t>
  </si>
  <si>
    <t>Компютърна техника за нуждите на Общинска администрация с. Венец</t>
  </si>
  <si>
    <t>Qpad X5-DM таблет и софтуер</t>
  </si>
  <si>
    <t xml:space="preserve">Право на ползване на АПИС Право, Процедури и Финанси, WEB Право и Процедури </t>
  </si>
  <si>
    <t>Участие на общински служители и кметове в обучения, организирани от НСОРБ и други обучителни организации.</t>
  </si>
  <si>
    <t>Мярка 4.1.1</t>
  </si>
  <si>
    <t>Мярка 4.1.2</t>
  </si>
  <si>
    <t>Мярка 4.1.3</t>
  </si>
  <si>
    <t>Мярка 4.1.4</t>
  </si>
  <si>
    <t>Мярка 4.2.1.</t>
  </si>
  <si>
    <t>Мярка 4.2.2.</t>
  </si>
  <si>
    <t>Мярка 4.2.3.</t>
  </si>
  <si>
    <t>Изграждане на системи за производство на възобновяема енергия</t>
  </si>
  <si>
    <t>2021-2023</t>
  </si>
  <si>
    <t>изпълнение на 29 броя проекти от работодатели по програма "Развитие на човешките ресурси"</t>
  </si>
  <si>
    <t>изпълнение на 8 броя проекти от работодатели по програма "Мерки за заетост и обучение"</t>
  </si>
  <si>
    <t>Мярка 2.1.1</t>
  </si>
  <si>
    <t>Специфична цел 4.2</t>
  </si>
  <si>
    <t>Мярка 4.1.4.</t>
  </si>
  <si>
    <t>Мярка 4.1.3.</t>
  </si>
  <si>
    <t>Мярка 4.1.2.</t>
  </si>
  <si>
    <t>Мярка 4.1.1.</t>
  </si>
  <si>
    <t>Специфична цел 4.1</t>
  </si>
  <si>
    <t> 8</t>
  </si>
  <si>
    <t>ПРИОРИТЕТ 4</t>
  </si>
  <si>
    <t>Специфична цел 3.6</t>
  </si>
  <si>
    <t>Специфична цел 3.5</t>
  </si>
  <si>
    <t>Специфична цел 3.4</t>
  </si>
  <si>
    <t>Специфична цел 3.3</t>
  </si>
  <si>
    <t>Мярка 3.2.3.</t>
  </si>
  <si>
    <t>Мярка 3.2.2.</t>
  </si>
  <si>
    <t>Мярка 3.2.1.</t>
  </si>
  <si>
    <t>Специфична цел 3.2</t>
  </si>
  <si>
    <t>Мярка 3.1.2.</t>
  </si>
  <si>
    <t>Мярка 3.1.1.</t>
  </si>
  <si>
    <t>Специфична цел 3.1</t>
  </si>
  <si>
    <t> 63</t>
  </si>
  <si>
    <t>ПРИОРИТЕТ 3</t>
  </si>
  <si>
    <t>Специфична цел 2.4</t>
  </si>
  <si>
    <t>Мярка 2.3.2.</t>
  </si>
  <si>
    <t>Мярка 2.3.1.</t>
  </si>
  <si>
    <t>Специфична цел 2.3</t>
  </si>
  <si>
    <t>Мярка 2.2.1.</t>
  </si>
  <si>
    <t>Специфична цел 2.2</t>
  </si>
  <si>
    <t>Мярка 2.1.1.</t>
  </si>
  <si>
    <t>Специфична цел 2.1</t>
  </si>
  <si>
    <t>ПРИОРИТЕТ 2</t>
  </si>
  <si>
    <t>Мярка 1.6.3.</t>
  </si>
  <si>
    <t>Мярка 1.6.2.</t>
  </si>
  <si>
    <t>Специфична цел 1.6</t>
  </si>
  <si>
    <t>Мярка 1.5.3.</t>
  </si>
  <si>
    <t>Мярка 1.5.2.</t>
  </si>
  <si>
    <t>Специфична цел 1.5</t>
  </si>
  <si>
    <t>Мярка 1.4.2.</t>
  </si>
  <si>
    <t>Специфична цел 1.4</t>
  </si>
  <si>
    <t>Мярка 1.3.3.</t>
  </si>
  <si>
    <t>Мярка 1.3.2.</t>
  </si>
  <si>
    <t>Специфична цел 1.3</t>
  </si>
  <si>
    <t>Мярка1.2.2.</t>
  </si>
  <si>
    <t>Мярка1. 2.1.</t>
  </si>
  <si>
    <t>Специфична цел 1.2</t>
  </si>
  <si>
    <t>Мярка 1.1.2.</t>
  </si>
  <si>
    <t>Мярка 1.1.1.</t>
  </si>
  <si>
    <t>Специфична цел 1.1</t>
  </si>
  <si>
    <t>ПРИОРИТЕТ 1</t>
  </si>
  <si>
    <t>% на финансово изпълнение</t>
  </si>
  <si>
    <t xml:space="preserve">Отчетна стойност на изпълнените проекти </t>
  </si>
  <si>
    <t>изпълнени проекти за периода 2021-2023</t>
  </si>
  <si>
    <t>Прогнозна стойност (лева)</t>
  </si>
  <si>
    <t>Прогнозен брой дейности</t>
  </si>
  <si>
    <t>Приоритет/Мярка</t>
  </si>
  <si>
    <t>ЧАСТЕН СЕКТОР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</si>
</sst>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Book Antiqua"/>
      <family val="1"/>
    </font>
    <font>
      <b/>
      <i/>
      <sz val="10"/>
      <color indexed="8"/>
      <name val="Book Antiqua"/>
      <family val="1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10"/>
      <name val="Book Antiqua"/>
      <family val="1"/>
    </font>
    <font>
      <sz val="10"/>
      <color theme="1"/>
      <name val="Times New Roman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10"/>
      <color rgb="FF000000"/>
      <name val="Book Antiqua"/>
      <family val="1"/>
    </font>
    <font>
      <sz val="12"/>
      <color rgb="FF000000"/>
      <name val="Book Antiqua"/>
      <family val="1"/>
    </font>
    <font>
      <b/>
      <sz val="10"/>
      <color rgb="FF000000"/>
      <name val="Book Antiqua"/>
      <family val="1"/>
    </font>
    <font>
      <sz val="10"/>
      <color rgb="FF000000"/>
      <name val="Symbol"/>
      <family val="1"/>
      <charset val="2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indexed="8"/>
      <name val="Book Antiqua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000000"/>
      <name val="Book Antiqua"/>
      <family val="1"/>
    </font>
    <font>
      <sz val="14"/>
      <color rgb="FF000000"/>
      <name val="Book Antiqua"/>
      <family val="1"/>
    </font>
    <font>
      <sz val="14"/>
      <color theme="1"/>
      <name val="Calibri"/>
      <family val="2"/>
      <charset val="204"/>
      <scheme val="minor"/>
    </font>
    <font>
      <sz val="11.5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CD5ED"/>
        <bgColor indexed="64"/>
      </patternFill>
    </fill>
    <fill>
      <patternFill patternType="solid">
        <fgColor rgb="FFFAD3B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3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3" fillId="0" borderId="0" xfId="0" applyFont="1" applyAlignment="1">
      <alignment horizontal="right" vertical="top" wrapText="1"/>
    </xf>
    <xf numFmtId="0" fontId="10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1" fillId="0" borderId="3" xfId="0" applyFont="1" applyBorder="1"/>
    <xf numFmtId="0" fontId="6" fillId="0" borderId="0" xfId="0" applyFont="1" applyAlignment="1">
      <alignment horizontal="right" vertical="top" wrapText="1"/>
    </xf>
    <xf numFmtId="0" fontId="11" fillId="0" borderId="0" xfId="0" applyFont="1"/>
    <xf numFmtId="0" fontId="7" fillId="0" borderId="0" xfId="0" applyFont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5" fillId="4" borderId="7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9" fontId="19" fillId="4" borderId="1" xfId="2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9" fontId="19" fillId="3" borderId="1" xfId="2" applyFont="1" applyFill="1" applyBorder="1" applyAlignment="1">
      <alignment horizontal="center"/>
    </xf>
    <xf numFmtId="0" fontId="10" fillId="6" borderId="1" xfId="0" applyFont="1" applyFill="1" applyBorder="1"/>
    <xf numFmtId="0" fontId="10" fillId="6" borderId="1" xfId="0" applyFont="1" applyFill="1" applyBorder="1" applyAlignment="1">
      <alignment horizontal="center"/>
    </xf>
    <xf numFmtId="9" fontId="19" fillId="6" borderId="1" xfId="2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4"/>
    </xf>
    <xf numFmtId="0" fontId="2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/>
    <xf numFmtId="0" fontId="2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/>
    <xf numFmtId="9" fontId="25" fillId="4" borderId="1" xfId="2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/>
    </xf>
    <xf numFmtId="0" fontId="11" fillId="6" borderId="1" xfId="0" applyFont="1" applyFill="1" applyBorder="1"/>
    <xf numFmtId="0" fontId="11" fillId="6" borderId="1" xfId="0" applyFont="1" applyFill="1" applyBorder="1" applyAlignment="1">
      <alignment wrapText="1"/>
    </xf>
    <xf numFmtId="0" fontId="10" fillId="0" borderId="1" xfId="0" applyFont="1" applyBorder="1" applyAlignment="1">
      <alignment horizontal="right" vertical="center" wrapText="1"/>
    </xf>
    <xf numFmtId="0" fontId="10" fillId="3" borderId="1" xfId="0" applyFont="1" applyFill="1" applyBorder="1" applyAlignment="1">
      <alignment wrapText="1"/>
    </xf>
    <xf numFmtId="10" fontId="19" fillId="6" borderId="1" xfId="2" applyNumberFormat="1" applyFont="1" applyFill="1" applyBorder="1" applyAlignment="1">
      <alignment horizontal="center"/>
    </xf>
    <xf numFmtId="10" fontId="19" fillId="3" borderId="1" xfId="2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5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9" fontId="25" fillId="5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vertical="top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3" fontId="22" fillId="4" borderId="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8" fillId="6" borderId="1" xfId="0" applyFont="1" applyFill="1" applyBorder="1"/>
    <xf numFmtId="0" fontId="9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32" fillId="4" borderId="1" xfId="0" applyFont="1" applyFill="1" applyBorder="1"/>
    <xf numFmtId="0" fontId="0" fillId="3" borderId="1" xfId="0" applyFill="1" applyBorder="1"/>
    <xf numFmtId="0" fontId="26" fillId="4" borderId="1" xfId="0" applyFont="1" applyFill="1" applyBorder="1" applyAlignment="1">
      <alignment vertical="center" wrapText="1"/>
    </xf>
    <xf numFmtId="0" fontId="23" fillId="5" borderId="12" xfId="0" applyFont="1" applyFill="1" applyBorder="1" applyAlignment="1">
      <alignment vertical="top" wrapText="1"/>
    </xf>
    <xf numFmtId="0" fontId="23" fillId="5" borderId="12" xfId="0" applyFont="1" applyFill="1" applyBorder="1" applyAlignment="1">
      <alignment horizontal="center" vertical="center" wrapText="1"/>
    </xf>
    <xf numFmtId="9" fontId="25" fillId="5" borderId="12" xfId="2" applyFont="1" applyFill="1" applyBorder="1" applyAlignment="1">
      <alignment horizontal="center" vertical="center"/>
    </xf>
    <xf numFmtId="0" fontId="10" fillId="6" borderId="0" xfId="0" applyFont="1" applyFill="1"/>
    <xf numFmtId="0" fontId="2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9" fontId="19" fillId="6" borderId="1" xfId="2" applyFont="1" applyFill="1" applyBorder="1" applyAlignment="1">
      <alignment horizontal="center" vertical="center"/>
    </xf>
    <xf numFmtId="9" fontId="19" fillId="3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9" fontId="19" fillId="4" borderId="1" xfId="2" applyFont="1" applyFill="1" applyBorder="1" applyAlignment="1">
      <alignment horizontal="center" vertical="center"/>
    </xf>
    <xf numFmtId="10" fontId="19" fillId="6" borderId="1" xfId="2" applyNumberFormat="1" applyFont="1" applyFill="1" applyBorder="1" applyAlignment="1">
      <alignment horizontal="center" vertical="center"/>
    </xf>
    <xf numFmtId="10" fontId="19" fillId="4" borderId="1" xfId="2" applyNumberFormat="1" applyFont="1" applyFill="1" applyBorder="1" applyAlignment="1">
      <alignment horizontal="center" vertical="center"/>
    </xf>
    <xf numFmtId="9" fontId="19" fillId="6" borderId="1" xfId="2" applyNumberFormat="1" applyFont="1" applyFill="1" applyBorder="1" applyAlignment="1">
      <alignment horizontal="center" vertical="center"/>
    </xf>
    <xf numFmtId="9" fontId="19" fillId="3" borderId="1" xfId="2" applyNumberFormat="1" applyFont="1" applyFill="1" applyBorder="1" applyAlignment="1">
      <alignment horizontal="center" vertical="center"/>
    </xf>
    <xf numFmtId="10" fontId="10" fillId="0" borderId="1" xfId="0" applyNumberFormat="1" applyFont="1" applyBorder="1"/>
    <xf numFmtId="10" fontId="19" fillId="3" borderId="1" xfId="2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vertical="center" wrapText="1"/>
    </xf>
    <xf numFmtId="9" fontId="19" fillId="4" borderId="1" xfId="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28" fillId="0" borderId="0" xfId="0" applyFont="1"/>
    <xf numFmtId="0" fontId="28" fillId="0" borderId="1" xfId="0" applyFont="1" applyBorder="1"/>
    <xf numFmtId="0" fontId="2" fillId="6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9" fontId="19" fillId="5" borderId="1" xfId="2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0" fontId="25" fillId="4" borderId="1" xfId="2" applyNumberFormat="1" applyFont="1" applyFill="1" applyBorder="1" applyAlignment="1">
      <alignment horizontal="center" vertical="center"/>
    </xf>
    <xf numFmtId="1" fontId="26" fillId="4" borderId="1" xfId="0" applyNumberFormat="1" applyFont="1" applyFill="1" applyBorder="1" applyAlignment="1">
      <alignment horizontal="center" vertical="center" wrapText="1"/>
    </xf>
    <xf numFmtId="1" fontId="23" fillId="5" borderId="12" xfId="0" applyNumberFormat="1" applyFont="1" applyFill="1" applyBorder="1" applyAlignment="1">
      <alignment horizontal="center" vertical="center" wrapText="1"/>
    </xf>
    <xf numFmtId="1" fontId="2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right" vertical="top" wrapText="1"/>
    </xf>
    <xf numFmtId="0" fontId="11" fillId="0" borderId="10" xfId="0" applyFont="1" applyBorder="1" applyAlignment="1">
      <alignment horizontal="right" vertical="top" wrapText="1"/>
    </xf>
    <xf numFmtId="0" fontId="5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right" vertical="top" wrapText="1"/>
    </xf>
    <xf numFmtId="0" fontId="15" fillId="4" borderId="9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 wrapText="1"/>
    </xf>
    <xf numFmtId="0" fontId="26" fillId="4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6" fillId="4" borderId="5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top" wrapText="1"/>
    </xf>
    <xf numFmtId="0" fontId="34" fillId="0" borderId="18" xfId="0" applyFont="1" applyBorder="1" applyAlignment="1">
      <alignment vertical="center"/>
    </xf>
    <xf numFmtId="0" fontId="34" fillId="0" borderId="18" xfId="0" applyFont="1" applyBorder="1" applyAlignment="1">
      <alignment horizontal="right" vertical="center"/>
    </xf>
    <xf numFmtId="0" fontId="21" fillId="0" borderId="19" xfId="0" applyFont="1" applyBorder="1" applyAlignment="1">
      <alignment vertical="center" wrapText="1"/>
    </xf>
    <xf numFmtId="9" fontId="34" fillId="8" borderId="18" xfId="0" applyNumberFormat="1" applyFont="1" applyFill="1" applyBorder="1" applyAlignment="1">
      <alignment horizontal="right" vertical="center"/>
    </xf>
    <xf numFmtId="0" fontId="34" fillId="8" borderId="18" xfId="0" applyFont="1" applyFill="1" applyBorder="1" applyAlignment="1">
      <alignment horizontal="right" vertical="center"/>
    </xf>
    <xf numFmtId="0" fontId="34" fillId="8" borderId="18" xfId="0" applyFont="1" applyFill="1" applyBorder="1" applyAlignment="1">
      <alignment vertical="center"/>
    </xf>
    <xf numFmtId="0" fontId="34" fillId="8" borderId="19" xfId="0" applyFont="1" applyFill="1" applyBorder="1" applyAlignment="1">
      <alignment vertical="center"/>
    </xf>
    <xf numFmtId="9" fontId="34" fillId="9" borderId="15" xfId="0" applyNumberFormat="1" applyFont="1" applyFill="1" applyBorder="1" applyAlignment="1">
      <alignment horizontal="right" vertical="center"/>
    </xf>
    <xf numFmtId="0" fontId="35" fillId="10" borderId="15" xfId="0" applyFont="1" applyFill="1" applyBorder="1" applyAlignment="1">
      <alignment horizontal="right" vertical="center" wrapText="1"/>
    </xf>
    <xf numFmtId="0" fontId="34" fillId="9" borderId="15" xfId="0" applyFont="1" applyFill="1" applyBorder="1" applyAlignment="1">
      <alignment horizontal="right" vertical="center"/>
    </xf>
    <xf numFmtId="0" fontId="34" fillId="9" borderId="15" xfId="0" applyFont="1" applyFill="1" applyBorder="1" applyAlignment="1">
      <alignment vertical="center"/>
    </xf>
    <xf numFmtId="0" fontId="35" fillId="9" borderId="20" xfId="0" applyFont="1" applyFill="1" applyBorder="1" applyAlignment="1">
      <alignment vertical="center" wrapText="1"/>
    </xf>
    <xf numFmtId="0" fontId="34" fillId="0" borderId="21" xfId="0" applyFont="1" applyBorder="1" applyAlignment="1">
      <alignment vertical="center"/>
    </xf>
    <xf numFmtId="0" fontId="34" fillId="0" borderId="21" xfId="0" applyFont="1" applyBorder="1" applyAlignment="1">
      <alignment horizontal="right" vertical="center"/>
    </xf>
    <xf numFmtId="0" fontId="21" fillId="0" borderId="22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8" xfId="0" applyFont="1" applyBorder="1" applyAlignment="1">
      <alignment horizontal="right" vertical="center" wrapText="1"/>
    </xf>
    <xf numFmtId="0" fontId="35" fillId="10" borderId="20" xfId="0" applyFont="1" applyFill="1" applyBorder="1" applyAlignment="1">
      <alignment horizontal="right" vertical="center" wrapText="1"/>
    </xf>
    <xf numFmtId="0" fontId="35" fillId="10" borderId="14" xfId="0" applyFont="1" applyFill="1" applyBorder="1" applyAlignment="1">
      <alignment horizontal="right" vertical="center" wrapText="1"/>
    </xf>
    <xf numFmtId="0" fontId="35" fillId="10" borderId="15" xfId="0" applyFont="1" applyFill="1" applyBorder="1" applyAlignment="1">
      <alignment vertical="center" wrapText="1"/>
    </xf>
    <xf numFmtId="0" fontId="35" fillId="10" borderId="20" xfId="0" applyFont="1" applyFill="1" applyBorder="1" applyAlignment="1">
      <alignment vertical="center" wrapText="1"/>
    </xf>
    <xf numFmtId="0" fontId="35" fillId="6" borderId="10" xfId="0" applyFont="1" applyFill="1" applyBorder="1" applyAlignment="1">
      <alignment horizontal="center" vertical="center" wrapText="1"/>
    </xf>
    <xf numFmtId="0" fontId="35" fillId="6" borderId="23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0" fontId="35" fillId="11" borderId="24" xfId="0" applyFont="1" applyFill="1" applyBorder="1" applyAlignment="1">
      <alignment vertical="center" wrapText="1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E14" sqref="E14"/>
    </sheetView>
  </sheetViews>
  <sheetFormatPr defaultColWidth="9.109375" defaultRowHeight="13.8" x14ac:dyDescent="0.3"/>
  <cols>
    <col min="1" max="1" width="8.109375" style="13" customWidth="1"/>
    <col min="2" max="2" width="11.44140625" style="13" customWidth="1"/>
    <col min="3" max="3" width="73.44140625" style="13" customWidth="1"/>
    <col min="4" max="4" width="18" style="13" customWidth="1"/>
    <col min="5" max="5" width="13" style="13" customWidth="1"/>
    <col min="6" max="6" width="16.6640625" style="13" customWidth="1"/>
    <col min="7" max="7" width="10.33203125" style="13" bestFit="1" customWidth="1"/>
    <col min="8" max="8" width="28.109375" style="13" customWidth="1"/>
    <col min="9" max="9" width="11.109375" style="13" customWidth="1"/>
    <col min="10" max="11" width="6.44140625" style="13" bestFit="1" customWidth="1"/>
    <col min="12" max="12" width="11.109375" style="13" customWidth="1"/>
    <col min="13" max="13" width="10.88671875" style="13" customWidth="1"/>
    <col min="14" max="14" width="6.44140625" style="13" bestFit="1" customWidth="1"/>
    <col min="15" max="15" width="6.33203125" style="13" customWidth="1"/>
    <col min="16" max="16" width="10.109375" style="13" bestFit="1" customWidth="1"/>
    <col min="17" max="16384" width="9.109375" style="13"/>
  </cols>
  <sheetData>
    <row r="1" spans="1:17" x14ac:dyDescent="0.3">
      <c r="A1" s="11"/>
      <c r="B1" s="218" t="s">
        <v>9</v>
      </c>
      <c r="C1" s="219"/>
      <c r="D1" s="219"/>
      <c r="E1" s="219"/>
      <c r="F1" s="219"/>
      <c r="G1" s="219"/>
      <c r="H1" s="220"/>
      <c r="I1" s="12"/>
      <c r="J1" s="12"/>
      <c r="K1" s="12"/>
      <c r="L1" s="12"/>
      <c r="M1" s="12"/>
      <c r="N1" s="12"/>
      <c r="O1" s="12"/>
    </row>
    <row r="2" spans="1:17" ht="12.75" customHeight="1" x14ac:dyDescent="0.3">
      <c r="A2" s="231" t="s">
        <v>247</v>
      </c>
      <c r="B2" s="232"/>
      <c r="C2" s="232"/>
      <c r="D2" s="232"/>
      <c r="E2" s="232"/>
      <c r="F2" s="232"/>
      <c r="G2" s="232"/>
      <c r="H2" s="233"/>
      <c r="I2" s="14"/>
      <c r="J2" s="14"/>
      <c r="K2" s="14"/>
      <c r="L2" s="14"/>
      <c r="M2" s="14"/>
      <c r="N2" s="14"/>
      <c r="O2" s="14"/>
    </row>
    <row r="3" spans="1:17" ht="35.25" customHeight="1" x14ac:dyDescent="0.3">
      <c r="A3" s="235" t="s">
        <v>246</v>
      </c>
      <c r="B3" s="236"/>
      <c r="C3" s="236"/>
      <c r="D3" s="50"/>
      <c r="E3" s="60">
        <f>E5+E11+E19+E32+E41+E51</f>
        <v>25316</v>
      </c>
      <c r="F3" s="50"/>
      <c r="G3" s="50"/>
      <c r="H3" s="50"/>
      <c r="I3" s="14"/>
      <c r="J3" s="14"/>
      <c r="K3" s="14"/>
      <c r="L3" s="14"/>
      <c r="M3" s="14"/>
      <c r="N3" s="14"/>
      <c r="O3" s="14"/>
    </row>
    <row r="4" spans="1:17" ht="69" x14ac:dyDescent="0.3">
      <c r="A4" s="15" t="s">
        <v>0</v>
      </c>
      <c r="B4" s="15" t="s">
        <v>5</v>
      </c>
      <c r="C4" s="15" t="s">
        <v>1</v>
      </c>
      <c r="D4" s="15" t="s">
        <v>8</v>
      </c>
      <c r="E4" s="15" t="s">
        <v>186</v>
      </c>
      <c r="F4" s="15" t="s">
        <v>2</v>
      </c>
      <c r="G4" s="15" t="s">
        <v>3</v>
      </c>
      <c r="H4" s="16" t="s">
        <v>4</v>
      </c>
    </row>
    <row r="5" spans="1:17" s="17" customFormat="1" ht="13.5" customHeight="1" x14ac:dyDescent="0.3">
      <c r="A5" s="234" t="s">
        <v>249</v>
      </c>
      <c r="B5" s="234"/>
      <c r="C5" s="234"/>
      <c r="D5" s="41"/>
      <c r="E5" s="49">
        <f>E6+E8</f>
        <v>6400</v>
      </c>
      <c r="F5" s="41"/>
      <c r="G5" s="41"/>
      <c r="H5" s="41"/>
    </row>
    <row r="6" spans="1:17" s="17" customFormat="1" ht="27.6" x14ac:dyDescent="0.3">
      <c r="A6" s="27" t="s">
        <v>31</v>
      </c>
      <c r="B6" s="223" t="s">
        <v>254</v>
      </c>
      <c r="C6" s="224"/>
      <c r="D6" s="38"/>
      <c r="E6" s="38">
        <f>SUM(E7:E7)</f>
        <v>3000</v>
      </c>
      <c r="F6" s="38"/>
      <c r="G6" s="35" t="s">
        <v>120</v>
      </c>
      <c r="H6" s="52" t="s">
        <v>123</v>
      </c>
    </row>
    <row r="7" spans="1:17" s="17" customFormat="1" ht="27.6" x14ac:dyDescent="0.3">
      <c r="A7" s="32"/>
      <c r="B7" s="18" t="s">
        <v>6</v>
      </c>
      <c r="C7" s="36" t="s">
        <v>288</v>
      </c>
      <c r="D7" s="18" t="s">
        <v>14</v>
      </c>
      <c r="E7" s="18">
        <v>3000</v>
      </c>
      <c r="F7" s="18" t="s">
        <v>21</v>
      </c>
      <c r="G7" s="34" t="s">
        <v>11</v>
      </c>
      <c r="H7" s="53" t="s">
        <v>11</v>
      </c>
    </row>
    <row r="8" spans="1:17" s="17" customFormat="1" ht="27.6" x14ac:dyDescent="0.3">
      <c r="A8" s="76" t="s">
        <v>32</v>
      </c>
      <c r="B8" s="223" t="s">
        <v>243</v>
      </c>
      <c r="C8" s="224"/>
      <c r="D8" s="38"/>
      <c r="E8" s="38">
        <f>SUM(E9:E10)</f>
        <v>3400</v>
      </c>
      <c r="F8" s="38"/>
      <c r="G8" s="35" t="s">
        <v>120</v>
      </c>
      <c r="H8" s="52" t="s">
        <v>123</v>
      </c>
    </row>
    <row r="9" spans="1:17" s="17" customFormat="1" ht="27.6" x14ac:dyDescent="0.3">
      <c r="A9" s="76"/>
      <c r="B9" s="18" t="s">
        <v>6</v>
      </c>
      <c r="C9" s="20" t="s">
        <v>255</v>
      </c>
      <c r="D9" s="18" t="s">
        <v>15</v>
      </c>
      <c r="E9" s="18">
        <v>2600</v>
      </c>
      <c r="F9" s="18" t="s">
        <v>21</v>
      </c>
      <c r="G9" s="34" t="s">
        <v>11</v>
      </c>
      <c r="H9" s="53" t="s">
        <v>11</v>
      </c>
    </row>
    <row r="10" spans="1:17" s="17" customFormat="1" ht="27.6" x14ac:dyDescent="0.3">
      <c r="A10" s="76"/>
      <c r="B10" s="18" t="s">
        <v>7</v>
      </c>
      <c r="C10" s="22" t="s">
        <v>256</v>
      </c>
      <c r="D10" s="18" t="s">
        <v>15</v>
      </c>
      <c r="E10" s="18">
        <v>800</v>
      </c>
      <c r="F10" s="18" t="s">
        <v>21</v>
      </c>
      <c r="G10" s="34" t="s">
        <v>11</v>
      </c>
      <c r="H10" s="53" t="s">
        <v>11</v>
      </c>
    </row>
    <row r="11" spans="1:17" ht="22.5" customHeight="1" x14ac:dyDescent="0.3">
      <c r="A11" s="229" t="s">
        <v>294</v>
      </c>
      <c r="B11" s="230"/>
      <c r="C11" s="230"/>
      <c r="D11" s="51"/>
      <c r="E11" s="49">
        <f>E12+E15+E17</f>
        <v>5100</v>
      </c>
      <c r="F11" s="51"/>
      <c r="G11" s="51"/>
      <c r="H11" s="51"/>
    </row>
    <row r="12" spans="1:17" ht="27.6" x14ac:dyDescent="0.3">
      <c r="A12" s="76" t="s">
        <v>34</v>
      </c>
      <c r="B12" s="237" t="s">
        <v>38</v>
      </c>
      <c r="C12" s="237"/>
      <c r="D12" s="47"/>
      <c r="E12" s="47">
        <f>SUM(E13:E14)</f>
        <v>3600</v>
      </c>
      <c r="F12" s="47"/>
      <c r="G12" s="35" t="s">
        <v>120</v>
      </c>
      <c r="H12" s="55" t="s">
        <v>134</v>
      </c>
    </row>
    <row r="13" spans="1:17" ht="25.5" customHeight="1" x14ac:dyDescent="0.3">
      <c r="A13" s="76"/>
      <c r="B13" s="18" t="s">
        <v>6</v>
      </c>
      <c r="C13" s="43" t="s">
        <v>257</v>
      </c>
      <c r="D13" s="18" t="s">
        <v>15</v>
      </c>
      <c r="E13" s="48">
        <v>2800</v>
      </c>
      <c r="F13" s="56" t="s">
        <v>121</v>
      </c>
      <c r="G13" s="34" t="s">
        <v>11</v>
      </c>
      <c r="H13" s="56" t="s">
        <v>11</v>
      </c>
      <c r="P13" s="17"/>
      <c r="Q13" s="17"/>
    </row>
    <row r="14" spans="1:17" ht="27.6" x14ac:dyDescent="0.3">
      <c r="A14" s="76"/>
      <c r="B14" s="34" t="s">
        <v>7</v>
      </c>
      <c r="C14" s="43" t="s">
        <v>112</v>
      </c>
      <c r="D14" s="18" t="s">
        <v>15</v>
      </c>
      <c r="E14" s="48">
        <v>800</v>
      </c>
      <c r="F14" s="56" t="s">
        <v>121</v>
      </c>
      <c r="G14" s="34" t="s">
        <v>11</v>
      </c>
      <c r="H14" s="48"/>
      <c r="P14" s="17"/>
      <c r="Q14" s="17"/>
    </row>
    <row r="15" spans="1:17" ht="50.25" customHeight="1" x14ac:dyDescent="0.3">
      <c r="A15" s="76" t="s">
        <v>35</v>
      </c>
      <c r="B15" s="227" t="s">
        <v>33</v>
      </c>
      <c r="C15" s="227"/>
      <c r="D15" s="47"/>
      <c r="E15" s="47">
        <f>SUM(E16:E16)</f>
        <v>300</v>
      </c>
      <c r="F15" s="47"/>
      <c r="G15" s="35" t="s">
        <v>120</v>
      </c>
      <c r="H15" s="55" t="s">
        <v>134</v>
      </c>
      <c r="P15" s="17"/>
      <c r="Q15" s="17"/>
    </row>
    <row r="16" spans="1:17" ht="55.2" x14ac:dyDescent="0.3">
      <c r="A16" s="76"/>
      <c r="B16" s="34" t="s">
        <v>6</v>
      </c>
      <c r="C16" s="44" t="s">
        <v>258</v>
      </c>
      <c r="D16" s="56" t="s">
        <v>124</v>
      </c>
      <c r="E16" s="48">
        <v>300</v>
      </c>
      <c r="F16" s="56" t="s">
        <v>122</v>
      </c>
      <c r="G16" s="48"/>
      <c r="H16" s="48"/>
      <c r="P16" s="17"/>
      <c r="Q16" s="17"/>
    </row>
    <row r="17" spans="1:17" ht="27.6" x14ac:dyDescent="0.3">
      <c r="A17" s="30" t="s">
        <v>36</v>
      </c>
      <c r="B17" s="238" t="s">
        <v>37</v>
      </c>
      <c r="C17" s="238"/>
      <c r="D17" s="46" t="s">
        <v>11</v>
      </c>
      <c r="E17" s="47">
        <f>SUM(E18)</f>
        <v>1200</v>
      </c>
      <c r="F17" s="46" t="s">
        <v>11</v>
      </c>
      <c r="G17" s="35" t="s">
        <v>120</v>
      </c>
      <c r="H17" s="55" t="s">
        <v>134</v>
      </c>
      <c r="P17" s="17"/>
      <c r="Q17" s="17"/>
    </row>
    <row r="18" spans="1:17" ht="27.6" x14ac:dyDescent="0.3">
      <c r="A18" s="24"/>
      <c r="B18" s="48" t="s">
        <v>6</v>
      </c>
      <c r="C18" s="25" t="s">
        <v>289</v>
      </c>
      <c r="D18" s="56" t="s">
        <v>259</v>
      </c>
      <c r="E18" s="48">
        <v>1200</v>
      </c>
      <c r="F18" s="56" t="s">
        <v>122</v>
      </c>
      <c r="G18" s="48"/>
      <c r="H18" s="56" t="s">
        <v>11</v>
      </c>
      <c r="P18" s="17"/>
      <c r="Q18" s="17"/>
    </row>
    <row r="19" spans="1:17" ht="48.75" customHeight="1" x14ac:dyDescent="0.3">
      <c r="A19" s="229" t="s">
        <v>250</v>
      </c>
      <c r="B19" s="230"/>
      <c r="C19" s="230"/>
      <c r="D19" s="51"/>
      <c r="E19" s="212">
        <f>E20+E23+E26+E29</f>
        <v>6166</v>
      </c>
      <c r="F19" s="51"/>
      <c r="G19" s="51"/>
      <c r="H19" s="51"/>
      <c r="P19" s="17"/>
      <c r="Q19" s="17"/>
    </row>
    <row r="20" spans="1:17" ht="51" customHeight="1" x14ac:dyDescent="0.3">
      <c r="A20" s="27" t="s">
        <v>40</v>
      </c>
      <c r="B20" s="221" t="s">
        <v>39</v>
      </c>
      <c r="C20" s="222"/>
      <c r="D20" s="47"/>
      <c r="E20" s="47">
        <f>SUM(E21:E22)</f>
        <v>900</v>
      </c>
      <c r="F20" s="55" t="s">
        <v>183</v>
      </c>
      <c r="G20" s="35" t="s">
        <v>120</v>
      </c>
      <c r="H20" s="52" t="s">
        <v>126</v>
      </c>
      <c r="P20" s="17"/>
      <c r="Q20" s="17"/>
    </row>
    <row r="21" spans="1:17" ht="27.6" x14ac:dyDescent="0.3">
      <c r="A21" s="24"/>
      <c r="B21" s="18" t="s">
        <v>6</v>
      </c>
      <c r="C21" s="25" t="s">
        <v>16</v>
      </c>
      <c r="D21" s="18" t="s">
        <v>15</v>
      </c>
      <c r="E21" s="48">
        <v>500</v>
      </c>
      <c r="F21" s="48" t="s">
        <v>184</v>
      </c>
      <c r="G21" s="54"/>
      <c r="H21" s="54" t="s">
        <v>11</v>
      </c>
      <c r="P21" s="17"/>
      <c r="Q21" s="17"/>
    </row>
    <row r="22" spans="1:17" ht="42.75" customHeight="1" x14ac:dyDescent="0.3">
      <c r="A22" s="24"/>
      <c r="B22" s="18" t="s">
        <v>7</v>
      </c>
      <c r="C22" s="44" t="s">
        <v>17</v>
      </c>
      <c r="D22" s="18" t="s">
        <v>15</v>
      </c>
      <c r="E22" s="48">
        <v>400</v>
      </c>
      <c r="F22" s="48" t="s">
        <v>184</v>
      </c>
      <c r="G22" s="54"/>
      <c r="H22" s="54" t="s">
        <v>11</v>
      </c>
      <c r="P22" s="17"/>
      <c r="Q22" s="17"/>
    </row>
    <row r="23" spans="1:17" ht="54" customHeight="1" x14ac:dyDescent="0.3">
      <c r="A23" s="35" t="s">
        <v>244</v>
      </c>
      <c r="B23" s="223" t="s">
        <v>12</v>
      </c>
      <c r="C23" s="224"/>
      <c r="D23" s="47"/>
      <c r="E23" s="47">
        <f>SUM(E24:E25)</f>
        <v>2700</v>
      </c>
      <c r="F23" s="47"/>
      <c r="G23" s="35" t="s">
        <v>120</v>
      </c>
      <c r="H23" s="52" t="s">
        <v>126</v>
      </c>
      <c r="P23" s="17"/>
      <c r="Q23" s="17"/>
    </row>
    <row r="24" spans="1:17" ht="25.5" customHeight="1" x14ac:dyDescent="0.3">
      <c r="A24" s="24"/>
      <c r="B24" s="18" t="s">
        <v>6</v>
      </c>
      <c r="C24" s="25" t="s">
        <v>18</v>
      </c>
      <c r="D24" s="18" t="s">
        <v>15</v>
      </c>
      <c r="E24" s="48">
        <v>2400</v>
      </c>
      <c r="F24" s="48" t="s">
        <v>182</v>
      </c>
      <c r="G24" s="48"/>
      <c r="H24" s="56" t="s">
        <v>11</v>
      </c>
      <c r="P24" s="17"/>
      <c r="Q24" s="17"/>
    </row>
    <row r="25" spans="1:17" ht="26.25" customHeight="1" x14ac:dyDescent="0.3">
      <c r="A25" s="24"/>
      <c r="B25" s="18" t="s">
        <v>7</v>
      </c>
      <c r="C25" s="25" t="s">
        <v>127</v>
      </c>
      <c r="D25" s="18" t="s">
        <v>15</v>
      </c>
      <c r="E25" s="48">
        <v>300</v>
      </c>
      <c r="F25" s="48" t="s">
        <v>182</v>
      </c>
      <c r="G25" s="48"/>
      <c r="H25" s="56" t="s">
        <v>11</v>
      </c>
      <c r="P25" s="17"/>
      <c r="Q25" s="17"/>
    </row>
    <row r="26" spans="1:17" ht="42" customHeight="1" x14ac:dyDescent="0.3">
      <c r="A26" s="27" t="s">
        <v>42</v>
      </c>
      <c r="B26" s="225" t="s">
        <v>13</v>
      </c>
      <c r="C26" s="226"/>
      <c r="D26" s="47"/>
      <c r="E26" s="47">
        <f>SUM(E27:E28)</f>
        <v>1800</v>
      </c>
      <c r="F26" s="47"/>
      <c r="G26" s="35" t="s">
        <v>120</v>
      </c>
      <c r="H26" s="52" t="s">
        <v>126</v>
      </c>
      <c r="P26" s="17"/>
      <c r="Q26" s="17"/>
    </row>
    <row r="27" spans="1:17" ht="30" customHeight="1" x14ac:dyDescent="0.3">
      <c r="A27" s="26"/>
      <c r="B27" s="18" t="s">
        <v>6</v>
      </c>
      <c r="C27" s="25" t="s">
        <v>19</v>
      </c>
      <c r="D27" s="18" t="s">
        <v>15</v>
      </c>
      <c r="E27" s="48">
        <v>600</v>
      </c>
      <c r="F27" s="48" t="s">
        <v>181</v>
      </c>
      <c r="G27" s="48"/>
      <c r="H27" s="56" t="s">
        <v>11</v>
      </c>
      <c r="P27" s="17"/>
      <c r="Q27" s="17"/>
    </row>
    <row r="28" spans="1:17" ht="27.6" x14ac:dyDescent="0.3">
      <c r="A28" s="24"/>
      <c r="B28" s="18" t="s">
        <v>7</v>
      </c>
      <c r="C28" s="25" t="s">
        <v>20</v>
      </c>
      <c r="D28" s="56" t="s">
        <v>125</v>
      </c>
      <c r="E28" s="48">
        <v>1200</v>
      </c>
      <c r="F28" s="48" t="s">
        <v>182</v>
      </c>
      <c r="G28" s="48"/>
      <c r="H28" s="56" t="s">
        <v>11</v>
      </c>
      <c r="P28" s="17"/>
      <c r="Q28" s="17"/>
    </row>
    <row r="29" spans="1:17" ht="27.6" x14ac:dyDescent="0.3">
      <c r="A29" s="30" t="s">
        <v>43</v>
      </c>
      <c r="B29" s="227" t="s">
        <v>41</v>
      </c>
      <c r="C29" s="228"/>
      <c r="D29" s="47"/>
      <c r="E29" s="47">
        <f>SUM(E30:E31)</f>
        <v>766</v>
      </c>
      <c r="F29" s="47"/>
      <c r="G29" s="35" t="s">
        <v>120</v>
      </c>
      <c r="H29" s="52" t="s">
        <v>126</v>
      </c>
      <c r="P29" s="17"/>
      <c r="Q29" s="17"/>
    </row>
    <row r="30" spans="1:17" ht="27.6" x14ac:dyDescent="0.3">
      <c r="A30" s="24"/>
      <c r="B30" s="18" t="s">
        <v>6</v>
      </c>
      <c r="C30" s="57" t="s">
        <v>44</v>
      </c>
      <c r="D30" s="18" t="s">
        <v>15</v>
      </c>
      <c r="E30" s="48">
        <v>666</v>
      </c>
      <c r="F30" s="48" t="s">
        <v>128</v>
      </c>
      <c r="G30" s="48"/>
      <c r="H30" s="48" t="s">
        <v>11</v>
      </c>
      <c r="P30" s="17"/>
      <c r="Q30" s="17"/>
    </row>
    <row r="31" spans="1:17" ht="27.6" x14ac:dyDescent="0.3">
      <c r="A31" s="24"/>
      <c r="B31" s="18" t="s">
        <v>7</v>
      </c>
      <c r="C31" s="25" t="s">
        <v>45</v>
      </c>
      <c r="D31" s="18" t="s">
        <v>15</v>
      </c>
      <c r="E31" s="48">
        <v>100</v>
      </c>
      <c r="F31" s="48" t="s">
        <v>128</v>
      </c>
      <c r="G31" s="48"/>
      <c r="H31" s="56" t="s">
        <v>11</v>
      </c>
      <c r="P31" s="17"/>
      <c r="Q31" s="17"/>
    </row>
    <row r="32" spans="1:17" ht="26.25" customHeight="1" x14ac:dyDescent="0.3">
      <c r="A32" s="239" t="s">
        <v>251</v>
      </c>
      <c r="B32" s="240"/>
      <c r="C32" s="240"/>
      <c r="D32" s="59"/>
      <c r="E32" s="49">
        <f>E33+E36</f>
        <v>2600</v>
      </c>
      <c r="F32" s="59"/>
      <c r="G32" s="59"/>
      <c r="H32" s="59"/>
      <c r="P32" s="17"/>
      <c r="Q32" s="17"/>
    </row>
    <row r="33" spans="1:17" ht="39.75" customHeight="1" x14ac:dyDescent="0.3">
      <c r="A33" s="27" t="s">
        <v>47</v>
      </c>
      <c r="B33" s="221" t="s">
        <v>46</v>
      </c>
      <c r="C33" s="222"/>
      <c r="D33" s="47"/>
      <c r="E33" s="47">
        <f>SUM(E34:E35)</f>
        <v>700</v>
      </c>
      <c r="F33" s="47" t="s">
        <v>11</v>
      </c>
      <c r="G33" s="35" t="s">
        <v>120</v>
      </c>
      <c r="H33" s="52" t="s">
        <v>129</v>
      </c>
      <c r="P33" s="17"/>
      <c r="Q33" s="17"/>
    </row>
    <row r="34" spans="1:17" ht="27.6" x14ac:dyDescent="0.3">
      <c r="A34" s="24"/>
      <c r="B34" s="18" t="s">
        <v>6</v>
      </c>
      <c r="C34" s="44" t="s">
        <v>113</v>
      </c>
      <c r="D34" s="18" t="s">
        <v>15</v>
      </c>
      <c r="E34" s="48">
        <v>400</v>
      </c>
      <c r="F34" s="48" t="s">
        <v>133</v>
      </c>
      <c r="G34" s="54"/>
      <c r="H34" s="54" t="s">
        <v>11</v>
      </c>
      <c r="P34" s="17"/>
      <c r="Q34" s="17"/>
    </row>
    <row r="35" spans="1:17" ht="27.6" x14ac:dyDescent="0.3">
      <c r="A35" s="24"/>
      <c r="B35" s="18" t="s">
        <v>7</v>
      </c>
      <c r="C35" s="44" t="s">
        <v>114</v>
      </c>
      <c r="D35" s="18" t="s">
        <v>15</v>
      </c>
      <c r="E35" s="48">
        <v>300</v>
      </c>
      <c r="F35" s="48" t="s">
        <v>133</v>
      </c>
      <c r="G35" s="54"/>
      <c r="H35" s="54" t="s">
        <v>11</v>
      </c>
      <c r="P35" s="17"/>
      <c r="Q35" s="17"/>
    </row>
    <row r="36" spans="1:17" ht="41.4" x14ac:dyDescent="0.3">
      <c r="A36" s="27" t="s">
        <v>48</v>
      </c>
      <c r="B36" s="223" t="s">
        <v>62</v>
      </c>
      <c r="C36" s="224"/>
      <c r="D36" s="47"/>
      <c r="E36" s="47">
        <f>SUM(E37:E39)</f>
        <v>1900</v>
      </c>
      <c r="F36" s="47"/>
      <c r="G36" s="35" t="s">
        <v>120</v>
      </c>
      <c r="H36" s="52" t="s">
        <v>130</v>
      </c>
      <c r="P36" s="17"/>
      <c r="Q36" s="17"/>
    </row>
    <row r="37" spans="1:17" ht="27.6" x14ac:dyDescent="0.3">
      <c r="A37" s="24"/>
      <c r="B37" s="18" t="s">
        <v>6</v>
      </c>
      <c r="C37" s="25" t="s">
        <v>115</v>
      </c>
      <c r="D37" s="48" t="s">
        <v>131</v>
      </c>
      <c r="E37" s="48">
        <v>500</v>
      </c>
      <c r="F37" s="48" t="s">
        <v>133</v>
      </c>
      <c r="G37" s="48"/>
      <c r="H37" s="54" t="s">
        <v>11</v>
      </c>
      <c r="P37" s="17"/>
      <c r="Q37" s="17"/>
    </row>
    <row r="38" spans="1:17" ht="27.6" x14ac:dyDescent="0.3">
      <c r="A38" s="24"/>
      <c r="B38" s="18" t="s">
        <v>7</v>
      </c>
      <c r="C38" s="44" t="s">
        <v>116</v>
      </c>
      <c r="D38" s="56" t="s">
        <v>132</v>
      </c>
      <c r="E38" s="48">
        <v>800</v>
      </c>
      <c r="F38" s="48" t="s">
        <v>133</v>
      </c>
      <c r="G38" s="48"/>
      <c r="H38" s="54" t="s">
        <v>11</v>
      </c>
      <c r="P38" s="17"/>
      <c r="Q38" s="17"/>
    </row>
    <row r="39" spans="1:17" ht="27.6" x14ac:dyDescent="0.3">
      <c r="A39" s="26"/>
      <c r="B39" s="34" t="s">
        <v>28</v>
      </c>
      <c r="C39" s="44" t="s">
        <v>117</v>
      </c>
      <c r="D39" s="18" t="s">
        <v>15</v>
      </c>
      <c r="E39" s="48">
        <v>600</v>
      </c>
      <c r="F39" s="48" t="s">
        <v>133</v>
      </c>
      <c r="G39" s="48"/>
      <c r="H39" s="54" t="s">
        <v>11</v>
      </c>
      <c r="P39" s="17"/>
      <c r="Q39" s="17"/>
    </row>
    <row r="40" spans="1:17" ht="12.75" customHeight="1" x14ac:dyDescent="0.3">
      <c r="A40" s="24"/>
      <c r="B40" s="18" t="s">
        <v>11</v>
      </c>
      <c r="C40" s="25" t="s">
        <v>11</v>
      </c>
      <c r="D40" s="24"/>
      <c r="E40" s="24"/>
      <c r="F40" s="24" t="s">
        <v>11</v>
      </c>
      <c r="G40" s="24"/>
      <c r="H40" s="25" t="s">
        <v>11</v>
      </c>
      <c r="P40" s="17"/>
      <c r="Q40" s="17"/>
    </row>
    <row r="41" spans="1:17" ht="44.25" customHeight="1" x14ac:dyDescent="0.3">
      <c r="A41" s="241" t="s">
        <v>252</v>
      </c>
      <c r="B41" s="241"/>
      <c r="C41" s="241"/>
      <c r="D41" s="42"/>
      <c r="E41" s="49">
        <f>E42+E45+E48</f>
        <v>1350</v>
      </c>
      <c r="F41" s="42"/>
      <c r="G41" s="42"/>
      <c r="H41" s="42"/>
      <c r="P41" s="17"/>
      <c r="Q41" s="17"/>
    </row>
    <row r="42" spans="1:17" ht="74.25" customHeight="1" x14ac:dyDescent="0.3">
      <c r="A42" s="27" t="s">
        <v>49</v>
      </c>
      <c r="B42" s="221" t="s">
        <v>295</v>
      </c>
      <c r="C42" s="222"/>
      <c r="D42" s="47"/>
      <c r="E42" s="47">
        <f>SUM(E43:E44)</f>
        <v>600</v>
      </c>
      <c r="F42" s="47" t="s">
        <v>11</v>
      </c>
      <c r="G42" s="35" t="s">
        <v>120</v>
      </c>
      <c r="H42" s="52" t="s">
        <v>135</v>
      </c>
      <c r="P42" s="17"/>
      <c r="Q42" s="17"/>
    </row>
    <row r="43" spans="1:17" ht="27.6" x14ac:dyDescent="0.3">
      <c r="A43" s="24"/>
      <c r="B43" s="18" t="s">
        <v>6</v>
      </c>
      <c r="C43" s="25" t="s">
        <v>290</v>
      </c>
      <c r="D43" s="18" t="s">
        <v>15</v>
      </c>
      <c r="E43" s="48">
        <v>400</v>
      </c>
      <c r="F43" s="48" t="s">
        <v>180</v>
      </c>
      <c r="G43" s="54"/>
      <c r="H43" s="54"/>
      <c r="P43" s="17"/>
      <c r="Q43" s="17"/>
    </row>
    <row r="44" spans="1:17" ht="25.5" customHeight="1" x14ac:dyDescent="0.3">
      <c r="A44" s="24"/>
      <c r="B44" s="18" t="s">
        <v>7</v>
      </c>
      <c r="C44" s="25" t="s">
        <v>291</v>
      </c>
      <c r="D44" s="18" t="s">
        <v>15</v>
      </c>
      <c r="E44" s="48">
        <v>200</v>
      </c>
      <c r="F44" s="48" t="s">
        <v>180</v>
      </c>
      <c r="G44" s="54"/>
      <c r="H44" s="54"/>
      <c r="P44" s="17"/>
      <c r="Q44" s="17"/>
    </row>
    <row r="45" spans="1:17" ht="46.5" customHeight="1" x14ac:dyDescent="0.3">
      <c r="A45" s="27" t="s">
        <v>50</v>
      </c>
      <c r="B45" s="223" t="s">
        <v>51</v>
      </c>
      <c r="C45" s="224"/>
      <c r="D45" s="47"/>
      <c r="E45" s="47">
        <f>SUM(E46:E47)</f>
        <v>500</v>
      </c>
      <c r="F45" s="47"/>
      <c r="G45" s="35" t="s">
        <v>120</v>
      </c>
      <c r="H45" s="52" t="s">
        <v>135</v>
      </c>
      <c r="P45" s="17"/>
      <c r="Q45" s="17"/>
    </row>
    <row r="46" spans="1:17" ht="28.5" customHeight="1" x14ac:dyDescent="0.3">
      <c r="A46" s="24"/>
      <c r="B46" s="18" t="s">
        <v>6</v>
      </c>
      <c r="C46" s="25" t="s">
        <v>136</v>
      </c>
      <c r="D46" s="18" t="s">
        <v>15</v>
      </c>
      <c r="E46" s="48">
        <v>300</v>
      </c>
      <c r="F46" s="48" t="s">
        <v>180</v>
      </c>
      <c r="G46" s="48"/>
      <c r="H46" s="48"/>
      <c r="P46" s="17"/>
      <c r="Q46" s="17"/>
    </row>
    <row r="47" spans="1:17" ht="27.6" x14ac:dyDescent="0.3">
      <c r="A47" s="24"/>
      <c r="B47" s="18" t="s">
        <v>7</v>
      </c>
      <c r="C47" s="25" t="s">
        <v>137</v>
      </c>
      <c r="D47" s="18" t="s">
        <v>15</v>
      </c>
      <c r="E47" s="48">
        <v>200</v>
      </c>
      <c r="F47" s="48" t="s">
        <v>180</v>
      </c>
      <c r="G47" s="48"/>
      <c r="H47" s="48"/>
      <c r="P47" s="17"/>
      <c r="Q47" s="17"/>
    </row>
    <row r="48" spans="1:17" ht="27.6" x14ac:dyDescent="0.3">
      <c r="A48" s="27" t="s">
        <v>52</v>
      </c>
      <c r="B48" s="225" t="s">
        <v>53</v>
      </c>
      <c r="C48" s="226"/>
      <c r="D48" s="47"/>
      <c r="E48" s="47">
        <f>SUM(E49:E50)</f>
        <v>250</v>
      </c>
      <c r="F48" s="47"/>
      <c r="G48" s="35" t="s">
        <v>120</v>
      </c>
      <c r="H48" s="52" t="s">
        <v>123</v>
      </c>
      <c r="P48" s="17"/>
      <c r="Q48" s="17"/>
    </row>
    <row r="49" spans="1:17" ht="55.2" x14ac:dyDescent="0.3">
      <c r="A49" s="26"/>
      <c r="B49" s="18" t="s">
        <v>6</v>
      </c>
      <c r="C49" s="44" t="s">
        <v>138</v>
      </c>
      <c r="D49" s="56" t="s">
        <v>140</v>
      </c>
      <c r="E49" s="48">
        <v>50</v>
      </c>
      <c r="F49" s="48" t="s">
        <v>128</v>
      </c>
      <c r="G49" s="48"/>
      <c r="H49" s="56" t="s">
        <v>11</v>
      </c>
      <c r="P49" s="17"/>
      <c r="Q49" s="17"/>
    </row>
    <row r="50" spans="1:17" ht="55.2" x14ac:dyDescent="0.3">
      <c r="A50" s="24"/>
      <c r="B50" s="18" t="s">
        <v>7</v>
      </c>
      <c r="C50" s="44" t="s">
        <v>139</v>
      </c>
      <c r="D50" s="56" t="s">
        <v>140</v>
      </c>
      <c r="E50" s="48">
        <v>200</v>
      </c>
      <c r="F50" s="48" t="s">
        <v>128</v>
      </c>
      <c r="G50" s="48"/>
      <c r="H50" s="56" t="s">
        <v>11</v>
      </c>
      <c r="P50" s="17"/>
      <c r="Q50" s="17"/>
    </row>
    <row r="51" spans="1:17" ht="32.25" customHeight="1" x14ac:dyDescent="0.3">
      <c r="A51" s="241" t="s">
        <v>253</v>
      </c>
      <c r="B51" s="241"/>
      <c r="C51" s="241"/>
      <c r="D51" s="42"/>
      <c r="E51" s="49">
        <f>E52+E55+E57+E59+E62</f>
        <v>3700</v>
      </c>
      <c r="F51" s="42"/>
      <c r="G51" s="42"/>
      <c r="H51" s="42"/>
    </row>
    <row r="52" spans="1:17" ht="41.4" x14ac:dyDescent="0.3">
      <c r="A52" s="27" t="s">
        <v>54</v>
      </c>
      <c r="B52" s="221" t="s">
        <v>245</v>
      </c>
      <c r="C52" s="222"/>
      <c r="D52" s="47"/>
      <c r="E52" s="47">
        <f>SUM(E53:E54)</f>
        <v>1000</v>
      </c>
      <c r="F52" s="47" t="s">
        <v>11</v>
      </c>
      <c r="G52" s="35" t="s">
        <v>120</v>
      </c>
      <c r="H52" s="52" t="s">
        <v>147</v>
      </c>
    </row>
    <row r="53" spans="1:17" ht="48.75" customHeight="1" x14ac:dyDescent="0.3">
      <c r="A53" s="24"/>
      <c r="B53" s="18" t="s">
        <v>6</v>
      </c>
      <c r="C53" s="25" t="s">
        <v>142</v>
      </c>
      <c r="D53" s="56" t="s">
        <v>14</v>
      </c>
      <c r="E53" s="48">
        <v>500</v>
      </c>
      <c r="F53" s="48" t="s">
        <v>144</v>
      </c>
      <c r="G53" s="54"/>
      <c r="H53" s="54"/>
    </row>
    <row r="54" spans="1:17" ht="24.75" customHeight="1" x14ac:dyDescent="0.3">
      <c r="A54" s="24"/>
      <c r="B54" s="18" t="s">
        <v>7</v>
      </c>
      <c r="C54" s="25" t="s">
        <v>143</v>
      </c>
      <c r="D54" s="48"/>
      <c r="E54" s="48">
        <v>500</v>
      </c>
      <c r="F54" s="48" t="s">
        <v>144</v>
      </c>
      <c r="G54" s="54"/>
      <c r="H54" s="54"/>
    </row>
    <row r="55" spans="1:17" s="31" customFormat="1" ht="30.75" customHeight="1" x14ac:dyDescent="0.3">
      <c r="A55" s="27" t="s">
        <v>55</v>
      </c>
      <c r="B55" s="223" t="s">
        <v>56</v>
      </c>
      <c r="C55" s="224"/>
      <c r="D55" s="55"/>
      <c r="E55" s="55">
        <f>SUM(E56:E56)</f>
        <v>300</v>
      </c>
      <c r="F55" s="55"/>
      <c r="G55" s="35" t="s">
        <v>120</v>
      </c>
      <c r="H55" s="52" t="s">
        <v>147</v>
      </c>
    </row>
    <row r="56" spans="1:17" ht="35.25" customHeight="1" x14ac:dyDescent="0.3">
      <c r="A56" s="24"/>
      <c r="B56" s="18" t="s">
        <v>6</v>
      </c>
      <c r="C56" s="25" t="s">
        <v>118</v>
      </c>
      <c r="D56" s="56" t="s">
        <v>141</v>
      </c>
      <c r="E56" s="48">
        <v>300</v>
      </c>
      <c r="F56" s="48" t="s">
        <v>144</v>
      </c>
      <c r="G56" s="48"/>
      <c r="H56" s="48"/>
    </row>
    <row r="57" spans="1:17" ht="41.4" x14ac:dyDescent="0.3">
      <c r="A57" s="27" t="s">
        <v>58</v>
      </c>
      <c r="B57" s="225" t="s">
        <v>57</v>
      </c>
      <c r="C57" s="226"/>
      <c r="D57" s="47"/>
      <c r="E57" s="47">
        <f>SUM(E58)</f>
        <v>200</v>
      </c>
      <c r="F57" s="47"/>
      <c r="G57" s="35" t="s">
        <v>120</v>
      </c>
      <c r="H57" s="52" t="s">
        <v>147</v>
      </c>
    </row>
    <row r="58" spans="1:17" ht="27.6" x14ac:dyDescent="0.3">
      <c r="A58" s="26"/>
      <c r="B58" s="18" t="s">
        <v>6</v>
      </c>
      <c r="C58" s="25" t="s">
        <v>146</v>
      </c>
      <c r="D58" s="56" t="s">
        <v>14</v>
      </c>
      <c r="E58" s="48">
        <v>200</v>
      </c>
      <c r="F58" s="48" t="s">
        <v>144</v>
      </c>
      <c r="G58" s="48"/>
      <c r="H58" s="56" t="s">
        <v>11</v>
      </c>
    </row>
    <row r="59" spans="1:17" ht="41.4" x14ac:dyDescent="0.3">
      <c r="A59" s="30" t="s">
        <v>59</v>
      </c>
      <c r="B59" s="227" t="s">
        <v>60</v>
      </c>
      <c r="C59" s="228"/>
      <c r="D59" s="47"/>
      <c r="E59" s="47">
        <f>SUM(E60:E61)</f>
        <v>800</v>
      </c>
      <c r="F59" s="47"/>
      <c r="G59" s="35" t="s">
        <v>120</v>
      </c>
      <c r="H59" s="52" t="s">
        <v>147</v>
      </c>
    </row>
    <row r="60" spans="1:17" ht="27.6" x14ac:dyDescent="0.3">
      <c r="A60" s="24"/>
      <c r="B60" s="18" t="s">
        <v>6</v>
      </c>
      <c r="C60" s="43" t="s">
        <v>148</v>
      </c>
      <c r="D60" s="56" t="s">
        <v>14</v>
      </c>
      <c r="E60" s="48">
        <v>300</v>
      </c>
      <c r="F60" s="48" t="s">
        <v>144</v>
      </c>
      <c r="G60" s="48"/>
      <c r="H60" s="48"/>
    </row>
    <row r="61" spans="1:17" ht="25.5" customHeight="1" x14ac:dyDescent="0.3">
      <c r="A61" s="24"/>
      <c r="B61" s="18" t="s">
        <v>7</v>
      </c>
      <c r="C61" s="44" t="s">
        <v>149</v>
      </c>
      <c r="D61" s="56" t="s">
        <v>14</v>
      </c>
      <c r="E61" s="48">
        <v>500</v>
      </c>
      <c r="F61" s="48" t="s">
        <v>144</v>
      </c>
      <c r="G61" s="48"/>
      <c r="H61" s="48"/>
    </row>
    <row r="62" spans="1:17" ht="43.5" customHeight="1" x14ac:dyDescent="0.3">
      <c r="A62" s="30" t="s">
        <v>61</v>
      </c>
      <c r="B62" s="227" t="s">
        <v>296</v>
      </c>
      <c r="C62" s="228"/>
      <c r="D62" s="47"/>
      <c r="E62" s="47">
        <f>SUM(E63:E65)</f>
        <v>1400</v>
      </c>
      <c r="F62" s="47"/>
      <c r="G62" s="35" t="s">
        <v>120</v>
      </c>
      <c r="H62" s="52" t="s">
        <v>145</v>
      </c>
    </row>
    <row r="63" spans="1:17" ht="27.6" x14ac:dyDescent="0.3">
      <c r="A63" s="24"/>
      <c r="B63" s="18" t="s">
        <v>6</v>
      </c>
      <c r="C63" s="57" t="s">
        <v>22</v>
      </c>
      <c r="D63" s="56" t="s">
        <v>14</v>
      </c>
      <c r="E63" s="48">
        <v>300</v>
      </c>
      <c r="F63" s="56" t="s">
        <v>179</v>
      </c>
      <c r="G63" s="48"/>
      <c r="H63" s="48"/>
    </row>
    <row r="64" spans="1:17" ht="27.6" x14ac:dyDescent="0.3">
      <c r="A64" s="24"/>
      <c r="B64" s="18" t="s">
        <v>7</v>
      </c>
      <c r="C64" s="25" t="s">
        <v>63</v>
      </c>
      <c r="D64" s="56" t="s">
        <v>14</v>
      </c>
      <c r="E64" s="48">
        <v>1000</v>
      </c>
      <c r="F64" s="56" t="s">
        <v>179</v>
      </c>
      <c r="G64" s="48"/>
      <c r="H64" s="48"/>
    </row>
    <row r="65" spans="1:8" ht="41.4" x14ac:dyDescent="0.3">
      <c r="A65" s="24"/>
      <c r="B65" s="34" t="s">
        <v>28</v>
      </c>
      <c r="C65" s="25" t="s">
        <v>150</v>
      </c>
      <c r="D65" s="56" t="s">
        <v>14</v>
      </c>
      <c r="E65" s="45">
        <v>100</v>
      </c>
      <c r="F65" s="56" t="s">
        <v>179</v>
      </c>
      <c r="G65" s="24"/>
      <c r="H65" s="24"/>
    </row>
    <row r="67" spans="1:8" x14ac:dyDescent="0.3">
      <c r="C67" s="24" t="s">
        <v>11</v>
      </c>
    </row>
    <row r="68" spans="1:8" x14ac:dyDescent="0.3">
      <c r="B68" s="24" t="s">
        <v>169</v>
      </c>
      <c r="C68" s="24" t="s">
        <v>176</v>
      </c>
    </row>
    <row r="69" spans="1:8" x14ac:dyDescent="0.3">
      <c r="B69" s="24" t="s">
        <v>170</v>
      </c>
      <c r="C69" s="24" t="s">
        <v>172</v>
      </c>
    </row>
    <row r="70" spans="1:8" x14ac:dyDescent="0.3">
      <c r="B70" s="24" t="s">
        <v>171</v>
      </c>
      <c r="C70" s="24" t="s">
        <v>173</v>
      </c>
    </row>
    <row r="71" spans="1:8" x14ac:dyDescent="0.3">
      <c r="B71" s="24" t="s">
        <v>174</v>
      </c>
      <c r="C71" s="24" t="s">
        <v>175</v>
      </c>
    </row>
  </sheetData>
  <mergeCells count="28">
    <mergeCell ref="B62:C62"/>
    <mergeCell ref="B12:C12"/>
    <mergeCell ref="B17:C17"/>
    <mergeCell ref="B48:C48"/>
    <mergeCell ref="B23:C23"/>
    <mergeCell ref="A32:C32"/>
    <mergeCell ref="B20:C20"/>
    <mergeCell ref="B26:C26"/>
    <mergeCell ref="B15:C15"/>
    <mergeCell ref="B59:C59"/>
    <mergeCell ref="B42:C42"/>
    <mergeCell ref="B45:C45"/>
    <mergeCell ref="A41:C41"/>
    <mergeCell ref="A51:C51"/>
    <mergeCell ref="B1:H1"/>
    <mergeCell ref="B52:C52"/>
    <mergeCell ref="B55:C55"/>
    <mergeCell ref="B57:C57"/>
    <mergeCell ref="B29:C29"/>
    <mergeCell ref="B33:C33"/>
    <mergeCell ref="B36:C36"/>
    <mergeCell ref="A19:C19"/>
    <mergeCell ref="B6:C6"/>
    <mergeCell ref="B8:C8"/>
    <mergeCell ref="A2:H2"/>
    <mergeCell ref="A5:C5"/>
    <mergeCell ref="A11:C11"/>
    <mergeCell ref="A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1"/>
  <sheetViews>
    <sheetView topLeftCell="A20" workbookViewId="0">
      <selection activeCell="A36" sqref="A36"/>
    </sheetView>
  </sheetViews>
  <sheetFormatPr defaultColWidth="9.109375" defaultRowHeight="13.8" x14ac:dyDescent="0.3"/>
  <cols>
    <col min="1" max="1" width="9.6640625" style="13" customWidth="1"/>
    <col min="2" max="2" width="11.33203125" style="13" customWidth="1"/>
    <col min="3" max="3" width="61.88671875" style="13" customWidth="1"/>
    <col min="4" max="4" width="21.33203125" style="13" customWidth="1"/>
    <col min="5" max="5" width="13.88671875" style="13" customWidth="1"/>
    <col min="6" max="6" width="14.5546875" style="13" customWidth="1"/>
    <col min="7" max="7" width="12.33203125" style="13" customWidth="1"/>
    <col min="8" max="8" width="16.44140625" style="13" customWidth="1"/>
    <col min="9" max="9" width="11.109375" style="13" customWidth="1"/>
    <col min="10" max="11" width="6.44140625" style="13" bestFit="1" customWidth="1"/>
    <col min="12" max="12" width="11.109375" style="13" customWidth="1"/>
    <col min="13" max="13" width="10.88671875" style="13" customWidth="1"/>
    <col min="14" max="14" width="6.44140625" style="13" bestFit="1" customWidth="1"/>
    <col min="15" max="15" width="6.33203125" style="13" customWidth="1"/>
    <col min="16" max="16" width="10.109375" style="13" bestFit="1" customWidth="1"/>
    <col min="17" max="16384" width="9.109375" style="13"/>
  </cols>
  <sheetData>
    <row r="1" spans="1:17" ht="15.9" customHeight="1" x14ac:dyDescent="0.3">
      <c r="A1" s="63"/>
      <c r="B1" s="11"/>
      <c r="C1" s="218" t="s">
        <v>10</v>
      </c>
      <c r="D1" s="219"/>
      <c r="E1" s="219"/>
      <c r="F1" s="219"/>
      <c r="G1" s="219"/>
      <c r="H1" s="219"/>
      <c r="I1" s="12"/>
      <c r="J1" s="12"/>
      <c r="K1" s="12"/>
      <c r="L1" s="12"/>
      <c r="M1" s="12"/>
      <c r="N1" s="12"/>
      <c r="O1" s="12"/>
    </row>
    <row r="2" spans="1:17" ht="15.9" customHeight="1" x14ac:dyDescent="0.3">
      <c r="A2" s="231" t="s">
        <v>247</v>
      </c>
      <c r="B2" s="232"/>
      <c r="C2" s="232"/>
      <c r="D2" s="232"/>
      <c r="E2" s="232"/>
      <c r="F2" s="232"/>
      <c r="G2" s="232"/>
      <c r="H2" s="233"/>
      <c r="I2" s="14"/>
      <c r="J2" s="14"/>
      <c r="K2" s="14"/>
      <c r="L2" s="14"/>
      <c r="M2" s="14"/>
      <c r="N2" s="14"/>
      <c r="O2" s="14"/>
    </row>
    <row r="3" spans="1:17" ht="38.25" customHeight="1" x14ac:dyDescent="0.3">
      <c r="A3" s="246" t="s">
        <v>261</v>
      </c>
      <c r="B3" s="247"/>
      <c r="C3" s="247"/>
      <c r="D3" s="50"/>
      <c r="E3" s="79">
        <f>E5+E9+E20+E27</f>
        <v>6460</v>
      </c>
      <c r="F3" s="50"/>
      <c r="G3" s="50"/>
      <c r="H3" s="50"/>
      <c r="I3" s="14"/>
      <c r="J3" s="14"/>
      <c r="K3" s="14"/>
      <c r="L3" s="14"/>
      <c r="M3" s="14"/>
      <c r="N3" s="14"/>
      <c r="O3" s="14"/>
    </row>
    <row r="4" spans="1:17" ht="58.5" customHeight="1" x14ac:dyDescent="0.3">
      <c r="A4" s="15" t="s">
        <v>0</v>
      </c>
      <c r="B4" s="15" t="s">
        <v>260</v>
      </c>
      <c r="C4" s="15" t="s">
        <v>1</v>
      </c>
      <c r="D4" s="15" t="s">
        <v>8</v>
      </c>
      <c r="E4" s="15" t="s">
        <v>186</v>
      </c>
      <c r="F4" s="15" t="s">
        <v>2</v>
      </c>
      <c r="G4" s="15" t="s">
        <v>3</v>
      </c>
      <c r="H4" s="16" t="s">
        <v>4</v>
      </c>
      <c r="I4" s="64"/>
      <c r="J4" s="64"/>
      <c r="K4" s="64"/>
      <c r="L4" s="64"/>
      <c r="M4" s="64"/>
      <c r="N4" s="64"/>
      <c r="O4" s="64"/>
    </row>
    <row r="5" spans="1:17" ht="13.5" customHeight="1" x14ac:dyDescent="0.3">
      <c r="A5" s="241" t="s">
        <v>263</v>
      </c>
      <c r="B5" s="241"/>
      <c r="C5" s="241"/>
      <c r="D5" s="42"/>
      <c r="E5" s="68">
        <f>E6</f>
        <v>180</v>
      </c>
      <c r="F5" s="42"/>
      <c r="G5" s="42"/>
      <c r="H5" s="40"/>
    </row>
    <row r="6" spans="1:17" s="17" customFormat="1" ht="69" x14ac:dyDescent="0.3">
      <c r="A6" s="35" t="s">
        <v>522</v>
      </c>
      <c r="B6" s="223" t="s">
        <v>297</v>
      </c>
      <c r="C6" s="242"/>
      <c r="D6" s="35" t="s">
        <v>11</v>
      </c>
      <c r="E6" s="62">
        <f>SUM(E7:E8)</f>
        <v>180</v>
      </c>
      <c r="F6" s="35" t="s">
        <v>11</v>
      </c>
      <c r="G6" s="35" t="s">
        <v>120</v>
      </c>
      <c r="H6" s="52" t="s">
        <v>155</v>
      </c>
    </row>
    <row r="7" spans="1:17" s="17" customFormat="1" ht="27.6" x14ac:dyDescent="0.3">
      <c r="A7" s="65"/>
      <c r="B7" s="34" t="s">
        <v>6</v>
      </c>
      <c r="C7" s="80" t="s">
        <v>264</v>
      </c>
      <c r="D7" s="34" t="s">
        <v>15</v>
      </c>
      <c r="E7" s="34">
        <v>100</v>
      </c>
      <c r="F7" s="34" t="s">
        <v>21</v>
      </c>
      <c r="G7" s="34"/>
      <c r="H7" s="53" t="s">
        <v>11</v>
      </c>
    </row>
    <row r="8" spans="1:17" ht="23.25" customHeight="1" x14ac:dyDescent="0.3">
      <c r="A8" s="29"/>
      <c r="B8" s="24" t="s">
        <v>7</v>
      </c>
      <c r="C8" s="44" t="s">
        <v>265</v>
      </c>
      <c r="D8" s="34" t="s">
        <v>15</v>
      </c>
      <c r="E8" s="48">
        <v>80</v>
      </c>
      <c r="F8" s="34" t="s">
        <v>21</v>
      </c>
      <c r="G8" s="48"/>
      <c r="H8" s="48"/>
      <c r="P8" s="17"/>
      <c r="Q8" s="17"/>
    </row>
    <row r="9" spans="1:17" ht="13.5" customHeight="1" x14ac:dyDescent="0.3">
      <c r="A9" s="243" t="s">
        <v>64</v>
      </c>
      <c r="B9" s="244"/>
      <c r="C9" s="245"/>
      <c r="D9" s="42"/>
      <c r="E9" s="70">
        <f>E10+E13+E17</f>
        <v>4000</v>
      </c>
      <c r="F9" s="42"/>
      <c r="G9" s="42"/>
      <c r="H9" s="42"/>
      <c r="P9" s="17"/>
      <c r="Q9" s="17"/>
    </row>
    <row r="10" spans="1:17" ht="69" x14ac:dyDescent="0.3">
      <c r="A10" s="35" t="s">
        <v>65</v>
      </c>
      <c r="B10" s="223" t="s">
        <v>66</v>
      </c>
      <c r="C10" s="242"/>
      <c r="D10" s="35"/>
      <c r="E10" s="35">
        <f>SUM(E11:E12)</f>
        <v>400</v>
      </c>
      <c r="F10" s="35"/>
      <c r="G10" s="35" t="s">
        <v>120</v>
      </c>
      <c r="H10" s="52" t="s">
        <v>155</v>
      </c>
      <c r="P10" s="17"/>
      <c r="Q10" s="17"/>
    </row>
    <row r="11" spans="1:17" ht="41.4" x14ac:dyDescent="0.3">
      <c r="A11" s="65"/>
      <c r="B11" s="34" t="s">
        <v>6</v>
      </c>
      <c r="C11" s="36" t="s">
        <v>153</v>
      </c>
      <c r="D11" s="34" t="s">
        <v>157</v>
      </c>
      <c r="E11" s="34">
        <v>300</v>
      </c>
      <c r="F11" s="34" t="s">
        <v>178</v>
      </c>
      <c r="G11" s="34"/>
      <c r="H11" s="21" t="s">
        <v>11</v>
      </c>
      <c r="P11" s="17"/>
      <c r="Q11" s="17"/>
    </row>
    <row r="12" spans="1:17" ht="24" customHeight="1" x14ac:dyDescent="0.3">
      <c r="A12" s="65"/>
      <c r="B12" s="34" t="s">
        <v>7</v>
      </c>
      <c r="C12" s="36" t="s">
        <v>154</v>
      </c>
      <c r="D12" s="34" t="s">
        <v>157</v>
      </c>
      <c r="E12" s="34">
        <v>100</v>
      </c>
      <c r="F12" s="34" t="s">
        <v>178</v>
      </c>
      <c r="G12" s="34"/>
      <c r="H12" s="21" t="s">
        <v>11</v>
      </c>
      <c r="P12" s="17"/>
      <c r="Q12" s="17"/>
    </row>
    <row r="13" spans="1:17" ht="69" x14ac:dyDescent="0.3">
      <c r="A13" s="35" t="s">
        <v>67</v>
      </c>
      <c r="B13" s="223" t="s">
        <v>284</v>
      </c>
      <c r="C13" s="242"/>
      <c r="D13" s="35"/>
      <c r="E13" s="35">
        <f>SUM(E14:F16)</f>
        <v>2900</v>
      </c>
      <c r="F13" s="35"/>
      <c r="G13" s="35" t="s">
        <v>120</v>
      </c>
      <c r="H13" s="52" t="s">
        <v>155</v>
      </c>
      <c r="P13" s="17"/>
      <c r="Q13" s="17"/>
    </row>
    <row r="14" spans="1:17" ht="41.4" x14ac:dyDescent="0.3">
      <c r="A14" s="35"/>
      <c r="B14" s="34" t="s">
        <v>6</v>
      </c>
      <c r="C14" s="31" t="s">
        <v>156</v>
      </c>
      <c r="D14" s="34" t="s">
        <v>157</v>
      </c>
      <c r="E14" s="34">
        <v>1200</v>
      </c>
      <c r="F14" s="34" t="s">
        <v>178</v>
      </c>
      <c r="G14" s="34"/>
      <c r="H14" s="21" t="s">
        <v>11</v>
      </c>
      <c r="P14" s="17"/>
      <c r="Q14" s="17"/>
    </row>
    <row r="15" spans="1:17" ht="41.4" x14ac:dyDescent="0.3">
      <c r="A15" s="35"/>
      <c r="B15" s="34" t="s">
        <v>7</v>
      </c>
      <c r="C15" s="20" t="s">
        <v>152</v>
      </c>
      <c r="D15" s="34" t="s">
        <v>157</v>
      </c>
      <c r="E15" s="34">
        <v>500</v>
      </c>
      <c r="F15" s="34" t="s">
        <v>178</v>
      </c>
      <c r="G15" s="34"/>
      <c r="H15" s="21" t="s">
        <v>11</v>
      </c>
      <c r="P15" s="17"/>
      <c r="Q15" s="17"/>
    </row>
    <row r="16" spans="1:17" s="17" customFormat="1" ht="41.4" x14ac:dyDescent="0.3">
      <c r="A16" s="69" t="s">
        <v>11</v>
      </c>
      <c r="B16" s="34" t="s">
        <v>28</v>
      </c>
      <c r="C16" s="67" t="s">
        <v>158</v>
      </c>
      <c r="D16" s="34" t="s">
        <v>157</v>
      </c>
      <c r="E16" s="66">
        <v>1200</v>
      </c>
      <c r="F16" s="34" t="s">
        <v>178</v>
      </c>
      <c r="G16" s="66"/>
      <c r="H16" s="21" t="s">
        <v>11</v>
      </c>
      <c r="I16" s="13"/>
      <c r="J16" s="13"/>
      <c r="K16" s="13"/>
      <c r="L16" s="13"/>
      <c r="M16" s="13"/>
      <c r="N16" s="13"/>
      <c r="O16" s="13"/>
    </row>
    <row r="17" spans="1:8" ht="69" x14ac:dyDescent="0.3">
      <c r="A17" s="35" t="s">
        <v>68</v>
      </c>
      <c r="B17" s="223" t="s">
        <v>266</v>
      </c>
      <c r="C17" s="242"/>
      <c r="D17" s="35"/>
      <c r="E17" s="35">
        <f>SUM(E18:E19)</f>
        <v>700</v>
      </c>
      <c r="F17" s="35"/>
      <c r="G17" s="35" t="s">
        <v>120</v>
      </c>
      <c r="H17" s="52" t="s">
        <v>155</v>
      </c>
    </row>
    <row r="18" spans="1:8" ht="41.4" x14ac:dyDescent="0.3">
      <c r="A18" s="35"/>
      <c r="B18" s="34" t="s">
        <v>6</v>
      </c>
      <c r="C18" s="20" t="s">
        <v>159</v>
      </c>
      <c r="D18" s="34" t="s">
        <v>157</v>
      </c>
      <c r="E18" s="34">
        <v>200</v>
      </c>
      <c r="F18" s="34" t="s">
        <v>178</v>
      </c>
      <c r="G18" s="34"/>
      <c r="H18" s="21" t="s">
        <v>11</v>
      </c>
    </row>
    <row r="19" spans="1:8" ht="41.4" x14ac:dyDescent="0.3">
      <c r="A19" s="35"/>
      <c r="B19" s="34" t="s">
        <v>7</v>
      </c>
      <c r="C19" s="22" t="s">
        <v>267</v>
      </c>
      <c r="D19" s="34" t="s">
        <v>157</v>
      </c>
      <c r="E19" s="34">
        <v>500</v>
      </c>
      <c r="F19" s="34" t="s">
        <v>178</v>
      </c>
      <c r="G19" s="34"/>
      <c r="H19" s="21" t="s">
        <v>11</v>
      </c>
    </row>
    <row r="20" spans="1:8" ht="23.25" customHeight="1" x14ac:dyDescent="0.3">
      <c r="A20" s="241" t="s">
        <v>151</v>
      </c>
      <c r="B20" s="241"/>
      <c r="C20" s="241"/>
      <c r="D20" s="59"/>
      <c r="E20" s="70">
        <f>E21+E24</f>
        <v>1900</v>
      </c>
      <c r="F20" s="59"/>
      <c r="G20" s="58"/>
      <c r="H20" s="61"/>
    </row>
    <row r="21" spans="1:8" ht="41.4" x14ac:dyDescent="0.3">
      <c r="A21" s="35" t="s">
        <v>69</v>
      </c>
      <c r="B21" s="223" t="s">
        <v>285</v>
      </c>
      <c r="C21" s="242"/>
      <c r="D21" s="35"/>
      <c r="E21" s="35">
        <f>SUM(E22:E23)</f>
        <v>900</v>
      </c>
      <c r="F21" s="35"/>
      <c r="G21" s="35" t="s">
        <v>120</v>
      </c>
      <c r="H21" s="52" t="s">
        <v>129</v>
      </c>
    </row>
    <row r="22" spans="1:8" ht="27.6" x14ac:dyDescent="0.3">
      <c r="A22" s="65"/>
      <c r="B22" s="34" t="s">
        <v>6</v>
      </c>
      <c r="C22" s="36" t="s">
        <v>268</v>
      </c>
      <c r="D22" s="34" t="s">
        <v>160</v>
      </c>
      <c r="E22" s="34">
        <v>300</v>
      </c>
      <c r="F22" s="34" t="s">
        <v>128</v>
      </c>
      <c r="G22" s="34"/>
      <c r="H22" s="21" t="s">
        <v>11</v>
      </c>
    </row>
    <row r="23" spans="1:8" ht="41.4" x14ac:dyDescent="0.3">
      <c r="A23" s="65"/>
      <c r="B23" s="34" t="s">
        <v>7</v>
      </c>
      <c r="C23" s="39" t="s">
        <v>161</v>
      </c>
      <c r="D23" s="34" t="s">
        <v>162</v>
      </c>
      <c r="E23" s="34">
        <v>600</v>
      </c>
      <c r="F23" s="34" t="s">
        <v>128</v>
      </c>
      <c r="G23" s="34"/>
      <c r="H23" s="21" t="s">
        <v>11</v>
      </c>
    </row>
    <row r="24" spans="1:8" ht="39" customHeight="1" x14ac:dyDescent="0.3">
      <c r="A24" s="35" t="s">
        <v>70</v>
      </c>
      <c r="B24" s="223" t="s">
        <v>292</v>
      </c>
      <c r="C24" s="242"/>
      <c r="D24" s="35"/>
      <c r="E24" s="35">
        <f>SUM(E25:E26)</f>
        <v>1000</v>
      </c>
      <c r="F24" s="35"/>
      <c r="G24" s="35" t="s">
        <v>120</v>
      </c>
      <c r="H24" s="52" t="s">
        <v>129</v>
      </c>
    </row>
    <row r="25" spans="1:8" ht="41.4" x14ac:dyDescent="0.3">
      <c r="A25" s="35"/>
      <c r="B25" s="34" t="s">
        <v>6</v>
      </c>
      <c r="C25" s="36" t="s">
        <v>286</v>
      </c>
      <c r="D25" s="34" t="s">
        <v>163</v>
      </c>
      <c r="E25" s="34">
        <v>200</v>
      </c>
      <c r="F25" s="34" t="s">
        <v>128</v>
      </c>
      <c r="G25" s="34"/>
      <c r="H25" s="21" t="s">
        <v>11</v>
      </c>
    </row>
    <row r="26" spans="1:8" ht="27.6" x14ac:dyDescent="0.3">
      <c r="A26" s="66" t="s">
        <v>11</v>
      </c>
      <c r="B26" s="34" t="s">
        <v>7</v>
      </c>
      <c r="C26" s="39" t="s">
        <v>119</v>
      </c>
      <c r="D26" s="18" t="s">
        <v>15</v>
      </c>
      <c r="E26" s="66">
        <v>800</v>
      </c>
      <c r="F26" s="34" t="s">
        <v>178</v>
      </c>
      <c r="G26" s="66"/>
      <c r="H26" s="21" t="s">
        <v>11</v>
      </c>
    </row>
    <row r="27" spans="1:8" ht="42.75" customHeight="1" x14ac:dyDescent="0.3">
      <c r="A27" s="241" t="s">
        <v>262</v>
      </c>
      <c r="B27" s="241"/>
      <c r="C27" s="241"/>
      <c r="D27" s="59"/>
      <c r="E27" s="70">
        <f>E28+E31</f>
        <v>380</v>
      </c>
      <c r="F27" s="59"/>
      <c r="G27" s="59"/>
      <c r="H27" s="59"/>
    </row>
    <row r="28" spans="1:8" ht="45" customHeight="1" x14ac:dyDescent="0.3">
      <c r="A28" s="35" t="s">
        <v>72</v>
      </c>
      <c r="B28" s="223" t="s">
        <v>71</v>
      </c>
      <c r="C28" s="242"/>
      <c r="D28" s="35"/>
      <c r="E28" s="35">
        <f>SUM(E29:E30)</f>
        <v>250</v>
      </c>
      <c r="F28" s="35"/>
      <c r="G28" s="35" t="s">
        <v>120</v>
      </c>
      <c r="H28" s="52" t="s">
        <v>129</v>
      </c>
    </row>
    <row r="29" spans="1:8" ht="27.6" x14ac:dyDescent="0.3">
      <c r="A29" s="65"/>
      <c r="B29" s="34" t="s">
        <v>6</v>
      </c>
      <c r="C29" s="36" t="s">
        <v>287</v>
      </c>
      <c r="D29" s="18" t="s">
        <v>15</v>
      </c>
      <c r="E29" s="34">
        <v>50</v>
      </c>
      <c r="F29" s="34" t="s">
        <v>178</v>
      </c>
      <c r="G29" s="34"/>
      <c r="H29" s="21" t="s">
        <v>11</v>
      </c>
    </row>
    <row r="30" spans="1:8" ht="27.6" x14ac:dyDescent="0.3">
      <c r="A30" s="65"/>
      <c r="B30" s="34" t="s">
        <v>7</v>
      </c>
      <c r="C30" s="19" t="s">
        <v>164</v>
      </c>
      <c r="D30" s="34" t="s">
        <v>165</v>
      </c>
      <c r="E30" s="34">
        <v>200</v>
      </c>
      <c r="F30" s="34" t="s">
        <v>177</v>
      </c>
      <c r="G30" s="34"/>
      <c r="H30" s="21" t="s">
        <v>11</v>
      </c>
    </row>
    <row r="31" spans="1:8" ht="37.5" customHeight="1" x14ac:dyDescent="0.3">
      <c r="A31" s="35" t="s">
        <v>73</v>
      </c>
      <c r="B31" s="223" t="s">
        <v>74</v>
      </c>
      <c r="C31" s="242"/>
      <c r="D31" s="35"/>
      <c r="E31" s="35">
        <f>SUM(E32:E33)</f>
        <v>130</v>
      </c>
      <c r="F31" s="35"/>
      <c r="G31" s="35" t="s">
        <v>120</v>
      </c>
      <c r="H31" s="52" t="s">
        <v>129</v>
      </c>
    </row>
    <row r="32" spans="1:8" ht="27.6" x14ac:dyDescent="0.3">
      <c r="A32" s="35"/>
      <c r="B32" s="34" t="s">
        <v>6</v>
      </c>
      <c r="C32" s="20" t="s">
        <v>166</v>
      </c>
      <c r="D32" s="18" t="s">
        <v>15</v>
      </c>
      <c r="E32" s="34">
        <v>80</v>
      </c>
      <c r="F32" s="34" t="s">
        <v>128</v>
      </c>
      <c r="G32" s="34"/>
      <c r="H32" s="21" t="s">
        <v>11</v>
      </c>
    </row>
    <row r="33" spans="1:8" ht="27.6" x14ac:dyDescent="0.3">
      <c r="A33" s="35"/>
      <c r="B33" s="34" t="s">
        <v>7</v>
      </c>
      <c r="C33" s="20" t="s">
        <v>167</v>
      </c>
      <c r="D33" s="18" t="s">
        <v>15</v>
      </c>
      <c r="E33" s="34">
        <v>50</v>
      </c>
      <c r="F33" s="34" t="s">
        <v>168</v>
      </c>
      <c r="G33" s="34"/>
      <c r="H33" s="21" t="s">
        <v>11</v>
      </c>
    </row>
    <row r="36" spans="1:8" x14ac:dyDescent="0.3">
      <c r="B36" s="24" t="s">
        <v>169</v>
      </c>
      <c r="C36" s="24" t="s">
        <v>176</v>
      </c>
    </row>
    <row r="37" spans="1:8" x14ac:dyDescent="0.3">
      <c r="B37" s="24" t="s">
        <v>170</v>
      </c>
      <c r="C37" s="24" t="s">
        <v>172</v>
      </c>
    </row>
    <row r="38" spans="1:8" x14ac:dyDescent="0.3">
      <c r="B38" s="24" t="s">
        <v>171</v>
      </c>
      <c r="C38" s="24" t="s">
        <v>173</v>
      </c>
    </row>
    <row r="39" spans="1:8" x14ac:dyDescent="0.3">
      <c r="B39" s="24" t="s">
        <v>174</v>
      </c>
      <c r="C39" s="24" t="s">
        <v>175</v>
      </c>
    </row>
    <row r="1121" ht="75.75" customHeight="1" x14ac:dyDescent="0.3"/>
  </sheetData>
  <mergeCells count="15">
    <mergeCell ref="C1:H1"/>
    <mergeCell ref="A2:H2"/>
    <mergeCell ref="B6:C6"/>
    <mergeCell ref="B10:C10"/>
    <mergeCell ref="B13:C13"/>
    <mergeCell ref="A3:C3"/>
    <mergeCell ref="B31:C31"/>
    <mergeCell ref="B21:C21"/>
    <mergeCell ref="B17:C17"/>
    <mergeCell ref="A5:C5"/>
    <mergeCell ref="A27:C27"/>
    <mergeCell ref="A20:C20"/>
    <mergeCell ref="A9:C9"/>
    <mergeCell ref="B24:C24"/>
    <mergeCell ref="B28:C2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opLeftCell="A54" zoomScale="94" zoomScaleNormal="94" workbookViewId="0">
      <selection activeCell="A70" sqref="A70"/>
    </sheetView>
  </sheetViews>
  <sheetFormatPr defaultRowHeight="14.4" x14ac:dyDescent="0.3"/>
  <cols>
    <col min="1" max="1" width="9.44140625" customWidth="1"/>
    <col min="2" max="2" width="15.109375" customWidth="1"/>
    <col min="3" max="3" width="58.88671875" customWidth="1"/>
    <col min="4" max="4" width="18.109375" customWidth="1"/>
    <col min="5" max="5" width="14.44140625" customWidth="1"/>
    <col min="6" max="6" width="15.6640625" customWidth="1"/>
    <col min="7" max="7" width="14.88671875" customWidth="1"/>
    <col min="8" max="8" width="24.6640625" customWidth="1"/>
  </cols>
  <sheetData>
    <row r="1" spans="1:8" x14ac:dyDescent="0.3">
      <c r="A1" s="2"/>
      <c r="B1" s="3"/>
      <c r="C1" s="250" t="s">
        <v>10</v>
      </c>
      <c r="D1" s="251"/>
      <c r="E1" s="251"/>
      <c r="F1" s="251"/>
      <c r="G1" s="251"/>
      <c r="H1" s="251"/>
    </row>
    <row r="2" spans="1:8" x14ac:dyDescent="0.3">
      <c r="A2" s="231" t="s">
        <v>247</v>
      </c>
      <c r="B2" s="232"/>
      <c r="C2" s="232"/>
      <c r="D2" s="232"/>
      <c r="E2" s="232"/>
      <c r="F2" s="232"/>
      <c r="G2" s="232"/>
      <c r="H2" s="233"/>
    </row>
    <row r="3" spans="1:8" ht="36.75" customHeight="1" x14ac:dyDescent="0.3">
      <c r="A3" s="249" t="s">
        <v>248</v>
      </c>
      <c r="B3" s="249"/>
      <c r="C3" s="249"/>
      <c r="D3" s="50"/>
      <c r="E3" s="71">
        <f>E5+E18+E26+E36+E46+E55</f>
        <v>12190</v>
      </c>
      <c r="F3" s="50"/>
      <c r="G3" s="50"/>
      <c r="H3" s="50"/>
    </row>
    <row r="4" spans="1:8" ht="69" x14ac:dyDescent="0.3">
      <c r="A4" s="15" t="s">
        <v>0</v>
      </c>
      <c r="B4" s="15" t="s">
        <v>5</v>
      </c>
      <c r="C4" s="15" t="s">
        <v>1</v>
      </c>
      <c r="D4" s="15" t="s">
        <v>8</v>
      </c>
      <c r="E4" s="15" t="s">
        <v>186</v>
      </c>
      <c r="F4" s="15" t="s">
        <v>2</v>
      </c>
      <c r="G4" s="15" t="s">
        <v>3</v>
      </c>
      <c r="H4" s="16" t="s">
        <v>4</v>
      </c>
    </row>
    <row r="5" spans="1:8" ht="27" customHeight="1" x14ac:dyDescent="0.3">
      <c r="A5" s="241" t="s">
        <v>75</v>
      </c>
      <c r="B5" s="241"/>
      <c r="C5" s="241"/>
      <c r="D5" s="59"/>
      <c r="E5" s="73">
        <f>E6+E11+E15</f>
        <v>2270</v>
      </c>
      <c r="F5" s="59"/>
      <c r="G5" s="59"/>
      <c r="H5" s="59"/>
    </row>
    <row r="6" spans="1:8" ht="54" customHeight="1" x14ac:dyDescent="0.3">
      <c r="A6" s="35" t="s">
        <v>83</v>
      </c>
      <c r="B6" s="223" t="s">
        <v>293</v>
      </c>
      <c r="C6" s="242"/>
      <c r="D6" s="28"/>
      <c r="E6" s="28">
        <f>SUM(E7:E10)</f>
        <v>670</v>
      </c>
      <c r="F6" s="28"/>
      <c r="G6" s="35" t="s">
        <v>120</v>
      </c>
      <c r="H6" s="52" t="s">
        <v>188</v>
      </c>
    </row>
    <row r="7" spans="1:8" ht="39.6" x14ac:dyDescent="0.3">
      <c r="A7" s="32"/>
      <c r="B7" s="1" t="s">
        <v>6</v>
      </c>
      <c r="C7" s="9" t="s">
        <v>26</v>
      </c>
      <c r="D7" s="34" t="s">
        <v>185</v>
      </c>
      <c r="E7" s="18">
        <v>200</v>
      </c>
      <c r="F7" s="34" t="s">
        <v>187</v>
      </c>
      <c r="G7" s="18"/>
      <c r="H7" s="21" t="s">
        <v>11</v>
      </c>
    </row>
    <row r="8" spans="1:8" ht="39.6" x14ac:dyDescent="0.3">
      <c r="A8" s="32"/>
      <c r="B8" s="1" t="s">
        <v>7</v>
      </c>
      <c r="C8" s="9" t="s">
        <v>24</v>
      </c>
      <c r="D8" s="34" t="s">
        <v>185</v>
      </c>
      <c r="E8" s="18">
        <v>200</v>
      </c>
      <c r="F8" s="34" t="s">
        <v>187</v>
      </c>
      <c r="G8" s="18"/>
      <c r="H8" s="21" t="s">
        <v>11</v>
      </c>
    </row>
    <row r="9" spans="1:8" ht="27" customHeight="1" x14ac:dyDescent="0.3">
      <c r="A9" s="28"/>
      <c r="B9" s="1" t="s">
        <v>28</v>
      </c>
      <c r="C9" s="10" t="s">
        <v>29</v>
      </c>
      <c r="D9" s="34" t="s">
        <v>185</v>
      </c>
      <c r="E9" s="18">
        <v>150</v>
      </c>
      <c r="F9" s="34" t="s">
        <v>187</v>
      </c>
      <c r="G9" s="18"/>
      <c r="H9" s="21" t="s">
        <v>11</v>
      </c>
    </row>
    <row r="10" spans="1:8" ht="27" customHeight="1" x14ac:dyDescent="0.3">
      <c r="A10" s="28"/>
      <c r="B10" s="1" t="s">
        <v>30</v>
      </c>
      <c r="C10" s="10" t="s">
        <v>278</v>
      </c>
      <c r="D10" s="34" t="s">
        <v>185</v>
      </c>
      <c r="E10" s="18">
        <v>120</v>
      </c>
      <c r="F10" s="34" t="s">
        <v>187</v>
      </c>
      <c r="G10" s="18"/>
      <c r="H10" s="21" t="s">
        <v>11</v>
      </c>
    </row>
    <row r="11" spans="1:8" ht="43.5" customHeight="1" x14ac:dyDescent="0.3">
      <c r="A11" s="35" t="s">
        <v>84</v>
      </c>
      <c r="B11" s="223" t="s">
        <v>276</v>
      </c>
      <c r="C11" s="242"/>
      <c r="D11" s="28"/>
      <c r="E11" s="28">
        <f>SUM(E12:E14)</f>
        <v>1000</v>
      </c>
      <c r="F11" s="28"/>
      <c r="G11" s="35" t="s">
        <v>120</v>
      </c>
      <c r="H11" s="52" t="s">
        <v>188</v>
      </c>
    </row>
    <row r="12" spans="1:8" ht="31.5" customHeight="1" x14ac:dyDescent="0.3">
      <c r="A12" s="28"/>
      <c r="B12" s="18" t="s">
        <v>6</v>
      </c>
      <c r="C12" s="9" t="s">
        <v>277</v>
      </c>
      <c r="D12" s="34" t="s">
        <v>185</v>
      </c>
      <c r="E12" s="18">
        <v>200</v>
      </c>
      <c r="F12" s="34" t="s">
        <v>187</v>
      </c>
      <c r="G12" s="18"/>
      <c r="H12" s="21" t="s">
        <v>11</v>
      </c>
    </row>
    <row r="13" spans="1:8" ht="27" customHeight="1" x14ac:dyDescent="0.3">
      <c r="A13" s="28"/>
      <c r="B13" s="18" t="s">
        <v>7</v>
      </c>
      <c r="C13" s="9" t="s">
        <v>25</v>
      </c>
      <c r="D13" s="34" t="s">
        <v>185</v>
      </c>
      <c r="E13" s="18">
        <v>300</v>
      </c>
      <c r="F13" s="34" t="s">
        <v>187</v>
      </c>
      <c r="G13" s="18"/>
      <c r="H13" s="21" t="s">
        <v>11</v>
      </c>
    </row>
    <row r="14" spans="1:8" ht="27" customHeight="1" x14ac:dyDescent="0.3">
      <c r="A14" s="23" t="s">
        <v>11</v>
      </c>
      <c r="B14" s="34" t="s">
        <v>28</v>
      </c>
      <c r="C14" s="9" t="s">
        <v>27</v>
      </c>
      <c r="D14" s="34" t="s">
        <v>185</v>
      </c>
      <c r="E14" s="23">
        <v>500</v>
      </c>
      <c r="F14" s="34" t="s">
        <v>187</v>
      </c>
      <c r="G14" s="23"/>
      <c r="H14" s="21" t="s">
        <v>11</v>
      </c>
    </row>
    <row r="15" spans="1:8" ht="45.75" customHeight="1" x14ac:dyDescent="0.3">
      <c r="A15" s="35" t="s">
        <v>85</v>
      </c>
      <c r="B15" s="223" t="s">
        <v>76</v>
      </c>
      <c r="C15" s="224"/>
      <c r="D15" s="28"/>
      <c r="E15" s="28">
        <f>SUM(E16:E17)</f>
        <v>600</v>
      </c>
      <c r="F15" s="28"/>
      <c r="G15" s="35" t="s">
        <v>120</v>
      </c>
      <c r="H15" s="52" t="s">
        <v>189</v>
      </c>
    </row>
    <row r="16" spans="1:8" ht="27.6" x14ac:dyDescent="0.3">
      <c r="A16" s="28"/>
      <c r="B16" s="18" t="s">
        <v>6</v>
      </c>
      <c r="C16" s="20" t="s">
        <v>191</v>
      </c>
      <c r="D16" s="34" t="s">
        <v>185</v>
      </c>
      <c r="E16" s="18">
        <v>300</v>
      </c>
      <c r="F16" s="34" t="s">
        <v>169</v>
      </c>
      <c r="G16" s="18"/>
      <c r="H16" s="21" t="s">
        <v>11</v>
      </c>
    </row>
    <row r="17" spans="1:8" ht="27.6" x14ac:dyDescent="0.3">
      <c r="A17" s="28"/>
      <c r="B17" s="18" t="s">
        <v>7</v>
      </c>
      <c r="C17" s="22" t="s">
        <v>192</v>
      </c>
      <c r="D17" s="34" t="s">
        <v>185</v>
      </c>
      <c r="E17" s="18">
        <v>300</v>
      </c>
      <c r="F17" s="34" t="s">
        <v>169</v>
      </c>
      <c r="G17" s="18"/>
      <c r="H17" s="21" t="s">
        <v>11</v>
      </c>
    </row>
    <row r="18" spans="1:8" ht="24.75" customHeight="1" x14ac:dyDescent="0.3">
      <c r="A18" s="241" t="s">
        <v>269</v>
      </c>
      <c r="B18" s="241"/>
      <c r="C18" s="241"/>
      <c r="D18" s="59"/>
      <c r="E18" s="73">
        <f>E19+E22+E24</f>
        <v>700</v>
      </c>
      <c r="F18" s="59"/>
      <c r="G18" s="59"/>
      <c r="H18" s="59"/>
    </row>
    <row r="19" spans="1:8" ht="27.6" x14ac:dyDescent="0.3">
      <c r="A19" s="35" t="s">
        <v>86</v>
      </c>
      <c r="B19" s="223" t="s">
        <v>78</v>
      </c>
      <c r="C19" s="242"/>
      <c r="D19" s="28"/>
      <c r="E19" s="33">
        <f>SUM(E20:E21)</f>
        <v>500</v>
      </c>
      <c r="F19" s="28"/>
      <c r="G19" s="35" t="s">
        <v>120</v>
      </c>
      <c r="H19" s="52" t="s">
        <v>190</v>
      </c>
    </row>
    <row r="20" spans="1:8" ht="30.75" customHeight="1" x14ac:dyDescent="0.3">
      <c r="A20" s="32"/>
      <c r="B20" s="18" t="s">
        <v>6</v>
      </c>
      <c r="C20" s="36" t="s">
        <v>23</v>
      </c>
      <c r="D20" s="34" t="s">
        <v>185</v>
      </c>
      <c r="E20" s="18">
        <v>300</v>
      </c>
      <c r="F20" s="34" t="s">
        <v>193</v>
      </c>
      <c r="G20" s="18"/>
      <c r="H20" s="21" t="s">
        <v>11</v>
      </c>
    </row>
    <row r="21" spans="1:8" ht="42.75" customHeight="1" x14ac:dyDescent="0.3">
      <c r="A21" s="32"/>
      <c r="B21" s="18" t="s">
        <v>7</v>
      </c>
      <c r="C21" s="81" t="s">
        <v>77</v>
      </c>
      <c r="D21" s="34" t="s">
        <v>185</v>
      </c>
      <c r="E21" s="18">
        <v>200</v>
      </c>
      <c r="F21" s="34" t="s">
        <v>193</v>
      </c>
      <c r="G21" s="18"/>
      <c r="H21" s="21" t="s">
        <v>11</v>
      </c>
    </row>
    <row r="22" spans="1:8" ht="27.6" x14ac:dyDescent="0.3">
      <c r="A22" s="35" t="s">
        <v>87</v>
      </c>
      <c r="B22" s="223" t="s">
        <v>79</v>
      </c>
      <c r="C22" s="224"/>
      <c r="D22" s="28"/>
      <c r="E22" s="33">
        <f>SUM(E23)</f>
        <v>100</v>
      </c>
      <c r="F22" s="28"/>
      <c r="G22" s="35" t="s">
        <v>120</v>
      </c>
      <c r="H22" s="52" t="s">
        <v>190</v>
      </c>
    </row>
    <row r="23" spans="1:8" ht="42.75" customHeight="1" x14ac:dyDescent="0.3">
      <c r="A23" s="28"/>
      <c r="B23" s="18" t="s">
        <v>6</v>
      </c>
      <c r="C23" s="36" t="s">
        <v>80</v>
      </c>
      <c r="D23" s="34" t="s">
        <v>185</v>
      </c>
      <c r="E23" s="18">
        <v>100</v>
      </c>
      <c r="F23" s="34" t="s">
        <v>193</v>
      </c>
      <c r="G23" s="18"/>
      <c r="H23" s="21" t="s">
        <v>11</v>
      </c>
    </row>
    <row r="24" spans="1:8" ht="27.6" x14ac:dyDescent="0.3">
      <c r="A24" s="35" t="s">
        <v>88</v>
      </c>
      <c r="B24" s="223" t="s">
        <v>81</v>
      </c>
      <c r="C24" s="242"/>
      <c r="D24" s="33" t="s">
        <v>11</v>
      </c>
      <c r="E24" s="33">
        <f>SUM(E25)</f>
        <v>100</v>
      </c>
      <c r="F24" s="28" t="s">
        <v>11</v>
      </c>
      <c r="G24" s="35" t="s">
        <v>120</v>
      </c>
      <c r="H24" s="52" t="s">
        <v>190</v>
      </c>
    </row>
    <row r="25" spans="1:8" ht="27.6" x14ac:dyDescent="0.3">
      <c r="A25" s="1" t="s">
        <v>11</v>
      </c>
      <c r="B25" s="1" t="s">
        <v>6</v>
      </c>
      <c r="C25" s="20" t="s">
        <v>194</v>
      </c>
      <c r="D25" s="34" t="s">
        <v>185</v>
      </c>
      <c r="E25" s="1">
        <v>100</v>
      </c>
      <c r="F25" s="34" t="s">
        <v>169</v>
      </c>
      <c r="G25" s="1"/>
      <c r="H25" s="1"/>
    </row>
    <row r="26" spans="1:8" ht="27.75" customHeight="1" x14ac:dyDescent="0.3">
      <c r="A26" s="241" t="s">
        <v>82</v>
      </c>
      <c r="B26" s="241"/>
      <c r="C26" s="241"/>
      <c r="D26" s="59"/>
      <c r="E26" s="73">
        <f>E27+E30+E33</f>
        <v>2400</v>
      </c>
      <c r="F26" s="59"/>
      <c r="G26" s="59"/>
      <c r="H26" s="59"/>
    </row>
    <row r="27" spans="1:8" ht="27.6" x14ac:dyDescent="0.3">
      <c r="A27" s="35" t="s">
        <v>89</v>
      </c>
      <c r="B27" s="255" t="s">
        <v>298</v>
      </c>
      <c r="C27" s="256"/>
      <c r="D27" s="28"/>
      <c r="E27" s="28">
        <f>SUM(E28:E29)</f>
        <v>850</v>
      </c>
      <c r="F27" s="28"/>
      <c r="G27" s="35" t="s">
        <v>120</v>
      </c>
      <c r="H27" s="75" t="s">
        <v>198</v>
      </c>
    </row>
    <row r="28" spans="1:8" ht="27.6" x14ac:dyDescent="0.3">
      <c r="A28" s="32"/>
      <c r="B28" s="34" t="s">
        <v>6</v>
      </c>
      <c r="C28" s="36" t="s">
        <v>195</v>
      </c>
      <c r="D28" s="34" t="s">
        <v>185</v>
      </c>
      <c r="E28" s="18">
        <v>800</v>
      </c>
      <c r="F28" s="34" t="s">
        <v>197</v>
      </c>
      <c r="G28" s="18"/>
      <c r="H28" s="21" t="s">
        <v>11</v>
      </c>
    </row>
    <row r="29" spans="1:8" ht="27.6" x14ac:dyDescent="0.3">
      <c r="A29" s="32"/>
      <c r="B29" s="18" t="s">
        <v>7</v>
      </c>
      <c r="C29" s="19" t="s">
        <v>196</v>
      </c>
      <c r="D29" s="34" t="s">
        <v>185</v>
      </c>
      <c r="E29" s="18">
        <v>50</v>
      </c>
      <c r="F29" s="34" t="s">
        <v>197</v>
      </c>
      <c r="G29" s="18"/>
      <c r="H29" s="21" t="s">
        <v>11</v>
      </c>
    </row>
    <row r="30" spans="1:8" ht="27.6" x14ac:dyDescent="0.3">
      <c r="A30" s="35" t="s">
        <v>90</v>
      </c>
      <c r="B30" s="223" t="s">
        <v>91</v>
      </c>
      <c r="C30" s="224"/>
      <c r="D30" s="28"/>
      <c r="E30" s="28">
        <f>E31+E32</f>
        <v>1050</v>
      </c>
      <c r="F30" s="28"/>
      <c r="G30" s="35" t="s">
        <v>120</v>
      </c>
      <c r="H30" s="75" t="s">
        <v>198</v>
      </c>
    </row>
    <row r="31" spans="1:8" ht="27.6" x14ac:dyDescent="0.3">
      <c r="A31" s="28"/>
      <c r="B31" s="18" t="s">
        <v>6</v>
      </c>
      <c r="C31" s="20" t="s">
        <v>199</v>
      </c>
      <c r="D31" s="34" t="s">
        <v>185</v>
      </c>
      <c r="E31" s="18">
        <v>700</v>
      </c>
      <c r="F31" s="34" t="s">
        <v>200</v>
      </c>
      <c r="G31" s="18"/>
      <c r="H31" s="21" t="s">
        <v>11</v>
      </c>
    </row>
    <row r="32" spans="1:8" ht="27.6" x14ac:dyDescent="0.3">
      <c r="A32" s="28"/>
      <c r="B32" s="18" t="s">
        <v>7</v>
      </c>
      <c r="C32" s="22" t="s">
        <v>275</v>
      </c>
      <c r="D32" s="34" t="s">
        <v>185</v>
      </c>
      <c r="E32" s="18">
        <v>350</v>
      </c>
      <c r="F32" s="34" t="s">
        <v>200</v>
      </c>
      <c r="G32" s="18"/>
      <c r="H32" s="21" t="s">
        <v>11</v>
      </c>
    </row>
    <row r="33" spans="1:8" ht="27.6" x14ac:dyDescent="0.3">
      <c r="A33" s="35" t="s">
        <v>95</v>
      </c>
      <c r="B33" s="223" t="s">
        <v>279</v>
      </c>
      <c r="C33" s="224"/>
      <c r="D33" s="28"/>
      <c r="E33" s="28">
        <f>SUM(E34:E35)</f>
        <v>500</v>
      </c>
      <c r="F33" s="28"/>
      <c r="G33" s="35" t="s">
        <v>120</v>
      </c>
      <c r="H33" s="37" t="s">
        <v>198</v>
      </c>
    </row>
    <row r="34" spans="1:8" ht="27.6" x14ac:dyDescent="0.3">
      <c r="A34" s="28"/>
      <c r="B34" s="18" t="s">
        <v>6</v>
      </c>
      <c r="C34" s="20" t="s">
        <v>201</v>
      </c>
      <c r="D34" s="34" t="s">
        <v>185</v>
      </c>
      <c r="E34" s="18">
        <v>200</v>
      </c>
      <c r="F34" s="34" t="s">
        <v>200</v>
      </c>
      <c r="G34" s="18"/>
      <c r="H34" s="21" t="s">
        <v>11</v>
      </c>
    </row>
    <row r="35" spans="1:8" ht="27.6" x14ac:dyDescent="0.3">
      <c r="A35" s="28"/>
      <c r="B35" s="18" t="s">
        <v>7</v>
      </c>
      <c r="C35" s="22" t="s">
        <v>202</v>
      </c>
      <c r="D35" s="34" t="s">
        <v>185</v>
      </c>
      <c r="E35" s="18">
        <v>300</v>
      </c>
      <c r="F35" s="34" t="s">
        <v>200</v>
      </c>
      <c r="G35" s="18"/>
      <c r="H35" s="21" t="s">
        <v>11</v>
      </c>
    </row>
    <row r="36" spans="1:8" ht="30.75" customHeight="1" x14ac:dyDescent="0.3">
      <c r="A36" s="239" t="s">
        <v>270</v>
      </c>
      <c r="B36" s="240"/>
      <c r="C36" s="252"/>
      <c r="D36" s="59"/>
      <c r="E36" s="73">
        <f>E37+E40+E43</f>
        <v>1620</v>
      </c>
      <c r="F36" s="59"/>
      <c r="G36" s="58"/>
      <c r="H36" s="61"/>
    </row>
    <row r="37" spans="1:8" ht="55.2" x14ac:dyDescent="0.3">
      <c r="A37" s="35" t="s">
        <v>92</v>
      </c>
      <c r="B37" s="253" t="s">
        <v>96</v>
      </c>
      <c r="C37" s="254"/>
      <c r="D37" s="76"/>
      <c r="E37" s="28">
        <f>SUM(E38:E39)</f>
        <v>700</v>
      </c>
      <c r="F37" s="28"/>
      <c r="G37" s="35" t="s">
        <v>120</v>
      </c>
      <c r="H37" s="75" t="s">
        <v>207</v>
      </c>
    </row>
    <row r="38" spans="1:8" ht="27.6" x14ac:dyDescent="0.3">
      <c r="A38" s="32"/>
      <c r="B38" s="18" t="s">
        <v>6</v>
      </c>
      <c r="C38" s="36" t="s">
        <v>206</v>
      </c>
      <c r="D38" s="34" t="s">
        <v>185</v>
      </c>
      <c r="E38" s="18">
        <v>400</v>
      </c>
      <c r="F38" s="34" t="s">
        <v>197</v>
      </c>
      <c r="G38" s="18"/>
      <c r="H38" s="21" t="s">
        <v>11</v>
      </c>
    </row>
    <row r="39" spans="1:8" ht="27.6" x14ac:dyDescent="0.3">
      <c r="A39" s="32"/>
      <c r="B39" s="18" t="s">
        <v>7</v>
      </c>
      <c r="C39" s="19" t="s">
        <v>280</v>
      </c>
      <c r="D39" s="34" t="s">
        <v>185</v>
      </c>
      <c r="E39" s="18">
        <v>300</v>
      </c>
      <c r="F39" s="34" t="s">
        <v>197</v>
      </c>
      <c r="G39" s="18"/>
      <c r="H39" s="21" t="s">
        <v>11</v>
      </c>
    </row>
    <row r="40" spans="1:8" ht="55.2" x14ac:dyDescent="0.3">
      <c r="A40" s="35" t="s">
        <v>93</v>
      </c>
      <c r="B40" s="223" t="s">
        <v>97</v>
      </c>
      <c r="C40" s="224"/>
      <c r="D40" s="28"/>
      <c r="E40" s="28">
        <f>SUM(E41:E42)</f>
        <v>420</v>
      </c>
      <c r="F40" s="28"/>
      <c r="G40" s="35" t="s">
        <v>208</v>
      </c>
      <c r="H40" s="75" t="s">
        <v>207</v>
      </c>
    </row>
    <row r="41" spans="1:8" ht="27.6" x14ac:dyDescent="0.3">
      <c r="A41" s="28"/>
      <c r="B41" s="18" t="s">
        <v>6</v>
      </c>
      <c r="C41" s="20" t="s">
        <v>209</v>
      </c>
      <c r="D41" s="34" t="s">
        <v>185</v>
      </c>
      <c r="E41" s="18">
        <v>300</v>
      </c>
      <c r="F41" s="34" t="s">
        <v>197</v>
      </c>
      <c r="G41" s="18"/>
      <c r="H41" s="21" t="s">
        <v>11</v>
      </c>
    </row>
    <row r="42" spans="1:8" ht="27.6" x14ac:dyDescent="0.3">
      <c r="A42" s="28"/>
      <c r="B42" s="18" t="s">
        <v>7</v>
      </c>
      <c r="C42" s="22" t="s">
        <v>281</v>
      </c>
      <c r="D42" s="34" t="s">
        <v>185</v>
      </c>
      <c r="E42" s="18">
        <v>120</v>
      </c>
      <c r="F42" s="34" t="s">
        <v>210</v>
      </c>
      <c r="G42" s="18"/>
      <c r="H42" s="21" t="s">
        <v>11</v>
      </c>
    </row>
    <row r="43" spans="1:8" ht="54" customHeight="1" x14ac:dyDescent="0.3">
      <c r="A43" s="35" t="s">
        <v>94</v>
      </c>
      <c r="B43" s="223" t="s">
        <v>211</v>
      </c>
      <c r="C43" s="242"/>
      <c r="D43" s="28"/>
      <c r="E43" s="28">
        <f>SUM(E44)</f>
        <v>500</v>
      </c>
      <c r="F43" s="28"/>
      <c r="G43" s="35" t="s">
        <v>208</v>
      </c>
      <c r="H43" s="75" t="s">
        <v>207</v>
      </c>
    </row>
    <row r="44" spans="1:8" ht="33.75" customHeight="1" x14ac:dyDescent="0.3">
      <c r="A44" s="28"/>
      <c r="B44" s="18" t="s">
        <v>6</v>
      </c>
      <c r="C44" s="20" t="s">
        <v>203</v>
      </c>
      <c r="D44" s="34" t="s">
        <v>185</v>
      </c>
      <c r="E44" s="18">
        <v>500</v>
      </c>
      <c r="F44" s="34" t="s">
        <v>205</v>
      </c>
      <c r="G44" s="18"/>
      <c r="H44" s="21" t="s">
        <v>11</v>
      </c>
    </row>
    <row r="45" spans="1:8" ht="33" customHeight="1" x14ac:dyDescent="0.3">
      <c r="A45" s="28"/>
      <c r="B45" s="18" t="s">
        <v>7</v>
      </c>
      <c r="C45" s="22" t="s">
        <v>204</v>
      </c>
      <c r="D45" s="34" t="s">
        <v>185</v>
      </c>
      <c r="E45" s="18">
        <v>200</v>
      </c>
      <c r="F45" s="34" t="s">
        <v>205</v>
      </c>
      <c r="G45" s="18"/>
      <c r="H45" s="21" t="s">
        <v>11</v>
      </c>
    </row>
    <row r="46" spans="1:8" x14ac:dyDescent="0.3">
      <c r="A46" s="241" t="s">
        <v>271</v>
      </c>
      <c r="B46" s="241"/>
      <c r="C46" s="241"/>
      <c r="D46" s="42"/>
      <c r="E46" s="51">
        <f>E47+E49+E52</f>
        <v>1400</v>
      </c>
      <c r="F46" s="42"/>
      <c r="G46" s="42"/>
      <c r="H46" s="42"/>
    </row>
    <row r="47" spans="1:8" ht="27.6" x14ac:dyDescent="0.3">
      <c r="A47" s="35" t="s">
        <v>299</v>
      </c>
      <c r="B47" s="223" t="s">
        <v>98</v>
      </c>
      <c r="C47" s="224"/>
      <c r="D47" s="77"/>
      <c r="E47" s="77">
        <f>SUM(E48:E48)</f>
        <v>800</v>
      </c>
      <c r="F47" s="77"/>
      <c r="G47" s="35" t="s">
        <v>208</v>
      </c>
      <c r="H47" s="75" t="s">
        <v>217</v>
      </c>
    </row>
    <row r="48" spans="1:8" ht="41.4" x14ac:dyDescent="0.3">
      <c r="A48" s="32"/>
      <c r="B48" s="18" t="s">
        <v>6</v>
      </c>
      <c r="C48" s="36" t="s">
        <v>212</v>
      </c>
      <c r="D48" s="34" t="s">
        <v>215</v>
      </c>
      <c r="E48" s="18">
        <v>800</v>
      </c>
      <c r="F48" s="34" t="s">
        <v>216</v>
      </c>
      <c r="G48" s="18"/>
      <c r="H48" s="21" t="s">
        <v>11</v>
      </c>
    </row>
    <row r="49" spans="1:8" ht="27.6" x14ac:dyDescent="0.3">
      <c r="A49" s="35" t="s">
        <v>300</v>
      </c>
      <c r="B49" s="223" t="s">
        <v>99</v>
      </c>
      <c r="C49" s="224"/>
      <c r="D49" s="77"/>
      <c r="E49" s="77">
        <f>SUM(E50:E51)</f>
        <v>500</v>
      </c>
      <c r="F49" s="77"/>
      <c r="G49" s="35" t="s">
        <v>208</v>
      </c>
      <c r="H49" s="75" t="s">
        <v>217</v>
      </c>
    </row>
    <row r="50" spans="1:8" ht="41.4" x14ac:dyDescent="0.3">
      <c r="A50" s="77"/>
      <c r="B50" s="18" t="s">
        <v>6</v>
      </c>
      <c r="C50" s="20" t="s">
        <v>213</v>
      </c>
      <c r="D50" s="34" t="s">
        <v>215</v>
      </c>
      <c r="E50" s="18">
        <v>300</v>
      </c>
      <c r="F50" s="34" t="s">
        <v>216</v>
      </c>
      <c r="G50" s="18"/>
      <c r="H50" s="21" t="s">
        <v>11</v>
      </c>
    </row>
    <row r="51" spans="1:8" ht="41.4" x14ac:dyDescent="0.3">
      <c r="A51" s="77"/>
      <c r="B51" s="18" t="s">
        <v>7</v>
      </c>
      <c r="C51" s="22" t="s">
        <v>214</v>
      </c>
      <c r="D51" s="34" t="s">
        <v>215</v>
      </c>
      <c r="E51" s="18">
        <v>200</v>
      </c>
      <c r="F51" s="34" t="s">
        <v>216</v>
      </c>
      <c r="G51" s="18"/>
      <c r="H51" s="21" t="s">
        <v>11</v>
      </c>
    </row>
    <row r="52" spans="1:8" ht="27.6" x14ac:dyDescent="0.3">
      <c r="A52" s="35" t="s">
        <v>301</v>
      </c>
      <c r="B52" s="223" t="s">
        <v>100</v>
      </c>
      <c r="C52" s="224"/>
      <c r="D52" s="77"/>
      <c r="E52" s="77">
        <f>SUM(E53:E54)</f>
        <v>100</v>
      </c>
      <c r="F52" s="77"/>
      <c r="G52" s="35" t="s">
        <v>208</v>
      </c>
      <c r="H52" s="75" t="s">
        <v>217</v>
      </c>
    </row>
    <row r="53" spans="1:8" ht="41.4" x14ac:dyDescent="0.3">
      <c r="A53" s="77"/>
      <c r="B53" s="18" t="s">
        <v>6</v>
      </c>
      <c r="C53" s="20" t="s">
        <v>218</v>
      </c>
      <c r="D53" s="34" t="s">
        <v>215</v>
      </c>
      <c r="E53" s="18">
        <v>50</v>
      </c>
      <c r="F53" s="34" t="s">
        <v>216</v>
      </c>
      <c r="G53" s="18"/>
      <c r="H53" s="21" t="s">
        <v>11</v>
      </c>
    </row>
    <row r="54" spans="1:8" ht="41.4" x14ac:dyDescent="0.3">
      <c r="A54" s="77"/>
      <c r="B54" s="18" t="s">
        <v>7</v>
      </c>
      <c r="C54" s="22" t="s">
        <v>219</v>
      </c>
      <c r="D54" s="34" t="s">
        <v>215</v>
      </c>
      <c r="E54" s="18">
        <v>50</v>
      </c>
      <c r="F54" s="34" t="s">
        <v>216</v>
      </c>
      <c r="G54" s="18"/>
      <c r="H54" s="21" t="s">
        <v>11</v>
      </c>
    </row>
    <row r="55" spans="1:8" ht="32.25" customHeight="1" x14ac:dyDescent="0.3">
      <c r="A55" s="248" t="s">
        <v>272</v>
      </c>
      <c r="B55" s="248"/>
      <c r="C55" s="248"/>
      <c r="D55" s="78"/>
      <c r="E55" s="73">
        <f>E56+E59+E62+E65+E68</f>
        <v>3800</v>
      </c>
      <c r="F55" s="78"/>
      <c r="G55" s="78"/>
      <c r="H55" s="78"/>
    </row>
    <row r="56" spans="1:8" ht="27.6" x14ac:dyDescent="0.3">
      <c r="A56" s="35" t="s">
        <v>302</v>
      </c>
      <c r="B56" s="223" t="s">
        <v>101</v>
      </c>
      <c r="C56" s="242"/>
      <c r="D56" s="35" t="s">
        <v>14</v>
      </c>
      <c r="E56" s="77">
        <f>SUM(E57:E58)</f>
        <v>600</v>
      </c>
      <c r="F56" s="77"/>
      <c r="G56" s="35" t="s">
        <v>208</v>
      </c>
      <c r="H56" s="75" t="s">
        <v>217</v>
      </c>
    </row>
    <row r="57" spans="1:8" x14ac:dyDescent="0.3">
      <c r="A57" s="32"/>
      <c r="B57" s="18" t="s">
        <v>6</v>
      </c>
      <c r="C57" s="36" t="s">
        <v>220</v>
      </c>
      <c r="D57" s="18" t="s">
        <v>11</v>
      </c>
      <c r="E57" s="18">
        <v>200</v>
      </c>
      <c r="F57" s="34" t="s">
        <v>221</v>
      </c>
      <c r="G57" s="18"/>
      <c r="H57" s="21" t="s">
        <v>11</v>
      </c>
    </row>
    <row r="58" spans="1:8" ht="27.6" x14ac:dyDescent="0.3">
      <c r="A58" s="32"/>
      <c r="B58" s="18" t="s">
        <v>7</v>
      </c>
      <c r="C58" s="39" t="s">
        <v>223</v>
      </c>
      <c r="D58" s="18" t="s">
        <v>11</v>
      </c>
      <c r="E58" s="18">
        <v>400</v>
      </c>
      <c r="F58" s="34" t="s">
        <v>221</v>
      </c>
      <c r="G58" s="18"/>
      <c r="H58" s="21" t="s">
        <v>11</v>
      </c>
    </row>
    <row r="59" spans="1:8" ht="27.6" x14ac:dyDescent="0.3">
      <c r="A59" s="35" t="s">
        <v>303</v>
      </c>
      <c r="B59" s="223" t="s">
        <v>102</v>
      </c>
      <c r="C59" s="224"/>
      <c r="D59" s="35" t="s">
        <v>14</v>
      </c>
      <c r="E59" s="77">
        <f>SUM(E60:E61)</f>
        <v>1200</v>
      </c>
      <c r="F59" s="77"/>
      <c r="G59" s="35" t="s">
        <v>208</v>
      </c>
      <c r="H59" s="75" t="s">
        <v>217</v>
      </c>
    </row>
    <row r="60" spans="1:8" ht="41.4" x14ac:dyDescent="0.3">
      <c r="A60" s="77"/>
      <c r="B60" s="18" t="s">
        <v>6</v>
      </c>
      <c r="C60" s="20" t="s">
        <v>110</v>
      </c>
      <c r="D60" s="34" t="s">
        <v>11</v>
      </c>
      <c r="E60" s="18">
        <v>800</v>
      </c>
      <c r="F60" s="34" t="s">
        <v>221</v>
      </c>
      <c r="G60" s="18"/>
      <c r="H60" s="21" t="s">
        <v>11</v>
      </c>
    </row>
    <row r="61" spans="1:8" ht="27.6" x14ac:dyDescent="0.3">
      <c r="A61" s="77"/>
      <c r="B61" s="18" t="s">
        <v>7</v>
      </c>
      <c r="C61" s="22" t="s">
        <v>222</v>
      </c>
      <c r="D61" s="18" t="s">
        <v>11</v>
      </c>
      <c r="E61" s="18">
        <v>400</v>
      </c>
      <c r="F61" s="34" t="s">
        <v>221</v>
      </c>
      <c r="G61" s="18"/>
      <c r="H61" s="21" t="s">
        <v>11</v>
      </c>
    </row>
    <row r="62" spans="1:8" ht="48.75" customHeight="1" x14ac:dyDescent="0.3">
      <c r="A62" s="35" t="s">
        <v>304</v>
      </c>
      <c r="B62" s="223" t="s">
        <v>282</v>
      </c>
      <c r="C62" s="242"/>
      <c r="D62" s="35" t="s">
        <v>14</v>
      </c>
      <c r="E62" s="77">
        <f>SUM(E63:E64)</f>
        <v>600</v>
      </c>
      <c r="F62" s="77"/>
      <c r="G62" s="35" t="s">
        <v>208</v>
      </c>
      <c r="H62" s="75" t="s">
        <v>217</v>
      </c>
    </row>
    <row r="63" spans="1:8" ht="41.4" x14ac:dyDescent="0.3">
      <c r="A63" s="77"/>
      <c r="B63" s="18" t="s">
        <v>6</v>
      </c>
      <c r="C63" s="20" t="s">
        <v>283</v>
      </c>
      <c r="D63" s="18" t="s">
        <v>11</v>
      </c>
      <c r="E63" s="18">
        <v>300</v>
      </c>
      <c r="F63" s="34" t="s">
        <v>221</v>
      </c>
      <c r="G63" s="18"/>
      <c r="H63" s="21" t="s">
        <v>11</v>
      </c>
    </row>
    <row r="64" spans="1:8" ht="27.6" x14ac:dyDescent="0.3">
      <c r="A64" s="77"/>
      <c r="B64" s="18" t="s">
        <v>7</v>
      </c>
      <c r="C64" s="22" t="s">
        <v>224</v>
      </c>
      <c r="D64" s="18" t="s">
        <v>11</v>
      </c>
      <c r="E64" s="18">
        <v>300</v>
      </c>
      <c r="F64" s="34" t="s">
        <v>221</v>
      </c>
      <c r="G64" s="18"/>
      <c r="H64" s="21" t="s">
        <v>11</v>
      </c>
    </row>
    <row r="65" spans="1:8" ht="27.6" x14ac:dyDescent="0.3">
      <c r="A65" s="35" t="s">
        <v>305</v>
      </c>
      <c r="B65" s="223" t="s">
        <v>103</v>
      </c>
      <c r="C65" s="224"/>
      <c r="D65" s="35" t="s">
        <v>14</v>
      </c>
      <c r="E65" s="77">
        <f>SUM(E66:E67)</f>
        <v>1000</v>
      </c>
      <c r="F65" s="77"/>
      <c r="G65" s="35" t="s">
        <v>208</v>
      </c>
      <c r="H65" s="75" t="s">
        <v>217</v>
      </c>
    </row>
    <row r="66" spans="1:8" ht="27.6" x14ac:dyDescent="0.3">
      <c r="A66" s="77"/>
      <c r="B66" s="18" t="s">
        <v>6</v>
      </c>
      <c r="C66" s="20" t="s">
        <v>111</v>
      </c>
      <c r="D66" s="18" t="s">
        <v>11</v>
      </c>
      <c r="E66" s="18">
        <v>200</v>
      </c>
      <c r="F66" s="34" t="s">
        <v>221</v>
      </c>
      <c r="G66" s="18"/>
      <c r="H66" s="21" t="s">
        <v>11</v>
      </c>
    </row>
    <row r="67" spans="1:8" x14ac:dyDescent="0.3">
      <c r="A67" s="77"/>
      <c r="B67" s="18" t="s">
        <v>7</v>
      </c>
      <c r="C67" s="22" t="s">
        <v>225</v>
      </c>
      <c r="D67" s="18" t="s">
        <v>11</v>
      </c>
      <c r="E67" s="18">
        <v>800</v>
      </c>
      <c r="F67" s="34" t="s">
        <v>221</v>
      </c>
      <c r="G67" s="18"/>
      <c r="H67" s="21" t="s">
        <v>11</v>
      </c>
    </row>
    <row r="68" spans="1:8" ht="54.75" customHeight="1" x14ac:dyDescent="0.3">
      <c r="A68" s="35" t="s">
        <v>306</v>
      </c>
      <c r="B68" s="223" t="s">
        <v>104</v>
      </c>
      <c r="C68" s="224"/>
      <c r="D68" s="35" t="s">
        <v>14</v>
      </c>
      <c r="E68" s="77">
        <f>SUM(E69:E70)</f>
        <v>400</v>
      </c>
      <c r="F68" s="77"/>
      <c r="G68" s="35" t="s">
        <v>208</v>
      </c>
      <c r="H68" s="75" t="s">
        <v>217</v>
      </c>
    </row>
    <row r="69" spans="1:8" ht="27.6" x14ac:dyDescent="0.3">
      <c r="A69" s="77"/>
      <c r="B69" s="18" t="s">
        <v>6</v>
      </c>
      <c r="C69" s="20" t="s">
        <v>226</v>
      </c>
      <c r="D69" s="18" t="s">
        <v>11</v>
      </c>
      <c r="E69" s="34">
        <v>100</v>
      </c>
      <c r="F69" s="34" t="s">
        <v>221</v>
      </c>
      <c r="G69" s="18"/>
      <c r="H69" s="21" t="s">
        <v>11</v>
      </c>
    </row>
    <row r="70" spans="1:8" ht="27.6" x14ac:dyDescent="0.3">
      <c r="A70" s="77"/>
      <c r="B70" s="18" t="s">
        <v>7</v>
      </c>
      <c r="C70" s="22" t="s">
        <v>227</v>
      </c>
      <c r="D70" s="18" t="s">
        <v>11</v>
      </c>
      <c r="E70" s="18">
        <v>300</v>
      </c>
      <c r="F70" s="34" t="s">
        <v>221</v>
      </c>
      <c r="G70" s="18"/>
      <c r="H70" s="21" t="s">
        <v>11</v>
      </c>
    </row>
    <row r="71" spans="1:8" x14ac:dyDescent="0.3">
      <c r="A71" s="5"/>
      <c r="B71" s="5"/>
      <c r="C71" s="5"/>
      <c r="D71" s="5"/>
      <c r="E71" s="5"/>
      <c r="F71" s="5"/>
      <c r="G71" s="5"/>
      <c r="H71" s="5"/>
    </row>
    <row r="72" spans="1:8" x14ac:dyDescent="0.3">
      <c r="A72" s="5"/>
      <c r="B72" s="5"/>
      <c r="C72" s="5"/>
      <c r="D72" s="5"/>
      <c r="E72" s="5"/>
      <c r="F72" s="5"/>
      <c r="G72" s="5"/>
      <c r="H72" s="5"/>
    </row>
    <row r="73" spans="1:8" x14ac:dyDescent="0.3">
      <c r="A73" s="5"/>
      <c r="B73" s="24" t="s">
        <v>169</v>
      </c>
      <c r="C73" s="24" t="s">
        <v>176</v>
      </c>
      <c r="D73" s="5"/>
      <c r="E73" s="5"/>
      <c r="F73" s="5"/>
      <c r="G73" s="5"/>
      <c r="H73" s="5"/>
    </row>
    <row r="74" spans="1:8" x14ac:dyDescent="0.3">
      <c r="A74" s="5"/>
      <c r="B74" s="24" t="s">
        <v>170</v>
      </c>
      <c r="C74" s="24" t="s">
        <v>172</v>
      </c>
      <c r="D74" s="5"/>
      <c r="E74" s="5"/>
      <c r="F74" s="5"/>
      <c r="G74" s="5"/>
      <c r="H74" s="5"/>
    </row>
    <row r="75" spans="1:8" x14ac:dyDescent="0.3">
      <c r="A75" s="5"/>
      <c r="B75" s="24" t="s">
        <v>171</v>
      </c>
      <c r="C75" s="24" t="s">
        <v>173</v>
      </c>
      <c r="D75" s="5"/>
      <c r="E75" s="5"/>
      <c r="F75" s="5"/>
      <c r="G75" s="5"/>
      <c r="H75" s="5"/>
    </row>
    <row r="76" spans="1:8" x14ac:dyDescent="0.3">
      <c r="A76" s="5"/>
      <c r="B76" s="24" t="s">
        <v>174</v>
      </c>
      <c r="C76" s="24" t="s">
        <v>175</v>
      </c>
      <c r="D76" s="5"/>
      <c r="E76" s="5"/>
      <c r="F76" s="5"/>
      <c r="G76" s="5"/>
      <c r="H76" s="5"/>
    </row>
    <row r="77" spans="1:8" x14ac:dyDescent="0.3">
      <c r="A77" s="5"/>
      <c r="B77" s="5"/>
      <c r="C77" s="5"/>
      <c r="D77" s="5"/>
      <c r="E77" s="5"/>
      <c r="F77" s="5"/>
      <c r="G77" s="5"/>
      <c r="H77" s="5"/>
    </row>
    <row r="78" spans="1:8" x14ac:dyDescent="0.3">
      <c r="A78" s="5"/>
      <c r="B78" s="5"/>
      <c r="C78" s="5"/>
      <c r="D78" s="5"/>
      <c r="E78" s="5"/>
      <c r="F78" s="5"/>
      <c r="G78" s="5"/>
      <c r="H78" s="5"/>
    </row>
    <row r="79" spans="1:8" x14ac:dyDescent="0.3">
      <c r="A79" s="5"/>
      <c r="B79" s="5"/>
      <c r="C79" s="5"/>
      <c r="D79" s="5"/>
      <c r="E79" s="5"/>
      <c r="F79" s="5"/>
      <c r="G79" s="5"/>
      <c r="H79" s="5"/>
    </row>
    <row r="80" spans="1:8" x14ac:dyDescent="0.3">
      <c r="A80" s="5"/>
      <c r="B80" s="5"/>
      <c r="C80" s="5"/>
      <c r="D80" s="5"/>
      <c r="E80" s="5"/>
      <c r="F80" s="5"/>
      <c r="G80" s="5"/>
      <c r="H80" s="5"/>
    </row>
    <row r="81" spans="1:8" x14ac:dyDescent="0.3">
      <c r="A81" s="5"/>
      <c r="B81" s="5"/>
      <c r="C81" s="5"/>
      <c r="D81" s="5"/>
      <c r="E81" s="5"/>
      <c r="F81" s="5"/>
      <c r="G81" s="5"/>
      <c r="H81" s="5"/>
    </row>
    <row r="82" spans="1:8" x14ac:dyDescent="0.3">
      <c r="A82" s="5"/>
      <c r="B82" s="5"/>
      <c r="C82" s="5"/>
      <c r="D82" s="5"/>
      <c r="E82" s="5"/>
      <c r="F82" s="5"/>
      <c r="G82" s="5"/>
      <c r="H82" s="5"/>
    </row>
    <row r="83" spans="1:8" x14ac:dyDescent="0.3">
      <c r="A83" s="5"/>
      <c r="B83" s="5"/>
      <c r="C83" s="5"/>
      <c r="D83" s="5"/>
      <c r="E83" s="5"/>
      <c r="F83" s="5"/>
      <c r="G83" s="5"/>
      <c r="H83" s="5"/>
    </row>
    <row r="84" spans="1:8" x14ac:dyDescent="0.3">
      <c r="A84" s="5"/>
      <c r="B84" s="5"/>
      <c r="C84" s="5"/>
      <c r="D84" s="5"/>
      <c r="E84" s="5"/>
      <c r="F84" s="5"/>
      <c r="G84" s="5"/>
      <c r="H84" s="5"/>
    </row>
    <row r="85" spans="1:8" x14ac:dyDescent="0.3">
      <c r="A85" s="5"/>
      <c r="B85" s="5"/>
      <c r="C85" s="5"/>
      <c r="D85" s="5"/>
      <c r="E85" s="5"/>
      <c r="F85" s="5"/>
      <c r="G85" s="5"/>
      <c r="H85" s="5"/>
    </row>
    <row r="86" spans="1:8" x14ac:dyDescent="0.3">
      <c r="A86" s="5"/>
      <c r="B86" s="5"/>
      <c r="C86" s="5"/>
      <c r="D86" s="5"/>
      <c r="E86" s="5"/>
      <c r="F86" s="5"/>
      <c r="G86" s="5"/>
      <c r="H86" s="5"/>
    </row>
    <row r="87" spans="1:8" x14ac:dyDescent="0.3">
      <c r="A87" s="5"/>
      <c r="B87" s="5"/>
      <c r="C87" s="5"/>
      <c r="D87" s="5"/>
      <c r="E87" s="5"/>
      <c r="F87" s="5"/>
      <c r="G87" s="5"/>
      <c r="H87" s="5"/>
    </row>
    <row r="88" spans="1:8" x14ac:dyDescent="0.3">
      <c r="A88" s="5"/>
      <c r="B88" s="5"/>
      <c r="C88" s="5"/>
      <c r="D88" s="5"/>
      <c r="E88" s="5"/>
      <c r="F88" s="5"/>
      <c r="G88" s="5"/>
      <c r="H88" s="5"/>
    </row>
    <row r="89" spans="1:8" x14ac:dyDescent="0.3">
      <c r="A89" s="5"/>
      <c r="B89" s="5"/>
      <c r="C89" s="5"/>
      <c r="D89" s="5"/>
      <c r="E89" s="5"/>
      <c r="F89" s="5"/>
      <c r="G89" s="5"/>
      <c r="H89" s="5"/>
    </row>
    <row r="90" spans="1:8" x14ac:dyDescent="0.3">
      <c r="A90" s="5"/>
      <c r="B90" s="5"/>
      <c r="C90" s="5"/>
      <c r="D90" s="5"/>
      <c r="E90" s="5"/>
      <c r="F90" s="5"/>
      <c r="G90" s="5"/>
      <c r="H90" s="5"/>
    </row>
    <row r="91" spans="1:8" x14ac:dyDescent="0.3">
      <c r="A91" s="5"/>
      <c r="B91" s="5"/>
      <c r="C91" s="5"/>
      <c r="D91" s="5"/>
      <c r="E91" s="5"/>
      <c r="F91" s="5"/>
      <c r="G91" s="5"/>
      <c r="H91" s="5"/>
    </row>
    <row r="92" spans="1:8" x14ac:dyDescent="0.3">
      <c r="A92" s="5"/>
      <c r="B92" s="5"/>
      <c r="C92" s="5"/>
      <c r="D92" s="5"/>
      <c r="E92" s="5"/>
      <c r="F92" s="5"/>
      <c r="G92" s="5"/>
      <c r="H92" s="5"/>
    </row>
    <row r="93" spans="1:8" x14ac:dyDescent="0.3">
      <c r="A93" s="5"/>
      <c r="B93" s="5"/>
      <c r="C93" s="5"/>
      <c r="D93" s="5"/>
      <c r="E93" s="5"/>
      <c r="F93" s="5"/>
      <c r="G93" s="5"/>
      <c r="H93" s="5"/>
    </row>
    <row r="94" spans="1:8" x14ac:dyDescent="0.3">
      <c r="A94" s="5"/>
      <c r="B94" s="5"/>
      <c r="C94" s="5"/>
      <c r="D94" s="5"/>
      <c r="E94" s="5"/>
      <c r="F94" s="5"/>
      <c r="G94" s="5"/>
      <c r="H94" s="5"/>
    </row>
    <row r="95" spans="1:8" x14ac:dyDescent="0.3">
      <c r="A95" s="5"/>
      <c r="B95" s="5"/>
      <c r="C95" s="5"/>
      <c r="D95" s="5"/>
      <c r="E95" s="5"/>
      <c r="F95" s="5"/>
      <c r="G95" s="5"/>
      <c r="H95" s="5"/>
    </row>
    <row r="96" spans="1:8" x14ac:dyDescent="0.3">
      <c r="A96" s="5"/>
      <c r="B96" s="5"/>
      <c r="C96" s="5"/>
      <c r="D96" s="5"/>
      <c r="E96" s="5"/>
      <c r="F96" s="5"/>
      <c r="G96" s="5"/>
      <c r="H96" s="5"/>
    </row>
    <row r="97" spans="1:8" x14ac:dyDescent="0.3">
      <c r="A97" s="5"/>
      <c r="B97" s="5"/>
      <c r="C97" s="5"/>
      <c r="D97" s="5"/>
      <c r="E97" s="5"/>
      <c r="F97" s="5"/>
      <c r="G97" s="5"/>
      <c r="H97" s="5"/>
    </row>
    <row r="98" spans="1:8" x14ac:dyDescent="0.3">
      <c r="A98" s="5"/>
      <c r="B98" s="5"/>
      <c r="C98" s="5"/>
      <c r="D98" s="5"/>
      <c r="E98" s="5"/>
      <c r="F98" s="5"/>
      <c r="G98" s="5"/>
      <c r="H98" s="5"/>
    </row>
    <row r="99" spans="1:8" x14ac:dyDescent="0.3">
      <c r="A99" s="5"/>
      <c r="B99" s="5"/>
      <c r="C99" s="5"/>
      <c r="D99" s="5"/>
      <c r="E99" s="5"/>
      <c r="F99" s="5"/>
      <c r="G99" s="5"/>
      <c r="H99" s="5"/>
    </row>
    <row r="100" spans="1:8" x14ac:dyDescent="0.3">
      <c r="A100" s="5"/>
      <c r="B100" s="5"/>
      <c r="C100" s="5"/>
      <c r="D100" s="5"/>
      <c r="E100" s="5"/>
      <c r="F100" s="5"/>
      <c r="G100" s="5"/>
      <c r="H100" s="5"/>
    </row>
    <row r="101" spans="1:8" x14ac:dyDescent="0.3">
      <c r="A101" s="5"/>
      <c r="B101" s="5"/>
      <c r="C101" s="5"/>
      <c r="D101" s="5"/>
      <c r="E101" s="5"/>
      <c r="F101" s="5"/>
      <c r="G101" s="5"/>
      <c r="H101" s="5"/>
    </row>
    <row r="102" spans="1:8" x14ac:dyDescent="0.3">
      <c r="A102" s="5"/>
      <c r="B102" s="5"/>
      <c r="C102" s="5"/>
      <c r="D102" s="5"/>
      <c r="E102" s="5"/>
      <c r="F102" s="5"/>
      <c r="G102" s="5"/>
      <c r="H102" s="5"/>
    </row>
    <row r="103" spans="1:8" x14ac:dyDescent="0.3">
      <c r="A103" s="5"/>
      <c r="B103" s="5"/>
      <c r="C103" s="5"/>
      <c r="D103" s="5"/>
      <c r="E103" s="5"/>
      <c r="F103" s="5"/>
      <c r="G103" s="5"/>
      <c r="H103" s="5"/>
    </row>
    <row r="104" spans="1:8" x14ac:dyDescent="0.3">
      <c r="A104" s="5"/>
      <c r="B104" s="5"/>
      <c r="C104" s="5"/>
      <c r="D104" s="5"/>
      <c r="E104" s="5"/>
      <c r="F104" s="5"/>
      <c r="G104" s="5"/>
      <c r="H104" s="5"/>
    </row>
    <row r="105" spans="1:8" x14ac:dyDescent="0.3">
      <c r="A105" s="5"/>
      <c r="B105" s="5"/>
      <c r="C105" s="5"/>
      <c r="D105" s="5"/>
      <c r="E105" s="5"/>
      <c r="F105" s="5"/>
      <c r="G105" s="5"/>
      <c r="H105" s="5"/>
    </row>
    <row r="106" spans="1:8" x14ac:dyDescent="0.3">
      <c r="A106" s="5"/>
      <c r="B106" s="5"/>
      <c r="C106" s="5"/>
      <c r="D106" s="5"/>
      <c r="E106" s="5"/>
      <c r="F106" s="5"/>
      <c r="G106" s="5"/>
      <c r="H106" s="5"/>
    </row>
    <row r="107" spans="1:8" x14ac:dyDescent="0.3">
      <c r="A107" s="5"/>
      <c r="B107" s="5"/>
      <c r="C107" s="5"/>
      <c r="D107" s="5"/>
      <c r="E107" s="5"/>
      <c r="F107" s="5"/>
      <c r="G107" s="5"/>
      <c r="H107" s="5"/>
    </row>
    <row r="108" spans="1:8" x14ac:dyDescent="0.3">
      <c r="A108" s="5"/>
      <c r="B108" s="5"/>
      <c r="C108" s="5"/>
      <c r="D108" s="5"/>
      <c r="E108" s="5"/>
      <c r="F108" s="5"/>
      <c r="G108" s="5"/>
      <c r="H108" s="5"/>
    </row>
    <row r="109" spans="1:8" x14ac:dyDescent="0.3">
      <c r="A109" s="5"/>
      <c r="B109" s="5"/>
      <c r="C109" s="5"/>
      <c r="D109" s="5"/>
      <c r="E109" s="5"/>
      <c r="F109" s="5"/>
      <c r="G109" s="5"/>
      <c r="H109" s="5"/>
    </row>
    <row r="110" spans="1:8" x14ac:dyDescent="0.3">
      <c r="A110" s="5"/>
      <c r="B110" s="5"/>
      <c r="C110" s="5"/>
      <c r="D110" s="5"/>
      <c r="E110" s="5"/>
      <c r="F110" s="5"/>
      <c r="G110" s="5"/>
      <c r="H110" s="5"/>
    </row>
    <row r="111" spans="1:8" x14ac:dyDescent="0.3">
      <c r="A111" s="5"/>
      <c r="B111" s="5"/>
      <c r="C111" s="5"/>
      <c r="D111" s="5"/>
      <c r="E111" s="5"/>
      <c r="F111" s="5"/>
      <c r="G111" s="5"/>
      <c r="H111" s="5"/>
    </row>
    <row r="112" spans="1:8" x14ac:dyDescent="0.3">
      <c r="A112" s="5"/>
      <c r="B112" s="5"/>
      <c r="C112" s="5"/>
      <c r="D112" s="5"/>
      <c r="E112" s="5"/>
      <c r="F112" s="5"/>
      <c r="G112" s="5"/>
      <c r="H112" s="5"/>
    </row>
    <row r="113" spans="1:8" x14ac:dyDescent="0.3">
      <c r="A113" s="5"/>
      <c r="B113" s="5"/>
      <c r="C113" s="5"/>
      <c r="D113" s="5"/>
      <c r="E113" s="5"/>
      <c r="F113" s="5"/>
      <c r="G113" s="5"/>
      <c r="H113" s="5"/>
    </row>
    <row r="114" spans="1:8" x14ac:dyDescent="0.3">
      <c r="A114" s="5"/>
      <c r="B114" s="5"/>
      <c r="C114" s="5"/>
      <c r="D114" s="5"/>
      <c r="E114" s="5"/>
      <c r="F114" s="5"/>
      <c r="G114" s="5"/>
      <c r="H114" s="5"/>
    </row>
    <row r="115" spans="1:8" x14ac:dyDescent="0.3">
      <c r="A115" s="5"/>
      <c r="B115" s="5"/>
      <c r="C115" s="5"/>
      <c r="D115" s="5"/>
      <c r="E115" s="5"/>
      <c r="F115" s="5"/>
      <c r="G115" s="5"/>
      <c r="H115" s="5"/>
    </row>
    <row r="116" spans="1:8" x14ac:dyDescent="0.3">
      <c r="A116" s="5"/>
      <c r="B116" s="5"/>
      <c r="C116" s="5"/>
      <c r="D116" s="5"/>
      <c r="E116" s="5"/>
      <c r="F116" s="5"/>
      <c r="G116" s="5"/>
      <c r="H116" s="5"/>
    </row>
    <row r="117" spans="1:8" x14ac:dyDescent="0.3">
      <c r="A117" s="5"/>
      <c r="B117" s="5"/>
      <c r="C117" s="5"/>
      <c r="D117" s="5"/>
      <c r="E117" s="5"/>
      <c r="F117" s="5"/>
      <c r="G117" s="5"/>
      <c r="H117" s="5"/>
    </row>
    <row r="118" spans="1:8" x14ac:dyDescent="0.3">
      <c r="A118" s="5"/>
      <c r="B118" s="5"/>
      <c r="C118" s="5"/>
      <c r="D118" s="5"/>
      <c r="E118" s="5"/>
      <c r="F118" s="5"/>
      <c r="G118" s="5"/>
      <c r="H118" s="5"/>
    </row>
    <row r="119" spans="1:8" x14ac:dyDescent="0.3">
      <c r="A119" s="5"/>
      <c r="B119" s="5"/>
      <c r="C119" s="5"/>
      <c r="D119" s="5"/>
      <c r="E119" s="5"/>
      <c r="F119" s="5"/>
      <c r="G119" s="5"/>
      <c r="H119" s="5"/>
    </row>
    <row r="120" spans="1:8" x14ac:dyDescent="0.3">
      <c r="A120" s="5"/>
      <c r="B120" s="5"/>
      <c r="C120" s="5"/>
      <c r="D120" s="5"/>
      <c r="E120" s="5"/>
      <c r="F120" s="5"/>
      <c r="G120" s="5"/>
      <c r="H120" s="5"/>
    </row>
    <row r="121" spans="1:8" x14ac:dyDescent="0.3">
      <c r="A121" s="5"/>
      <c r="B121" s="5"/>
      <c r="C121" s="5"/>
      <c r="D121" s="5"/>
      <c r="E121" s="5"/>
      <c r="F121" s="5"/>
      <c r="G121" s="5"/>
      <c r="H121" s="5"/>
    </row>
    <row r="122" spans="1:8" x14ac:dyDescent="0.3">
      <c r="A122" s="5"/>
      <c r="B122" s="5"/>
      <c r="C122" s="5"/>
      <c r="D122" s="5"/>
      <c r="E122" s="5"/>
      <c r="F122" s="5"/>
      <c r="G122" s="5"/>
      <c r="H122" s="5"/>
    </row>
    <row r="123" spans="1:8" x14ac:dyDescent="0.3">
      <c r="A123" s="5"/>
      <c r="B123" s="5"/>
      <c r="C123" s="5"/>
      <c r="D123" s="5"/>
      <c r="E123" s="5"/>
      <c r="F123" s="5"/>
      <c r="G123" s="5"/>
      <c r="H123" s="5"/>
    </row>
    <row r="124" spans="1:8" x14ac:dyDescent="0.3">
      <c r="A124" s="5"/>
      <c r="B124" s="5"/>
      <c r="C124" s="5"/>
      <c r="D124" s="5"/>
      <c r="E124" s="5"/>
      <c r="F124" s="5"/>
      <c r="G124" s="5"/>
      <c r="H124" s="5"/>
    </row>
    <row r="125" spans="1:8" x14ac:dyDescent="0.3">
      <c r="A125" s="5"/>
      <c r="B125" s="5"/>
      <c r="C125" s="5"/>
      <c r="D125" s="5"/>
      <c r="E125" s="5"/>
      <c r="F125" s="5"/>
      <c r="G125" s="5"/>
      <c r="H125" s="5"/>
    </row>
    <row r="126" spans="1:8" x14ac:dyDescent="0.3">
      <c r="A126" s="5"/>
      <c r="B126" s="5"/>
      <c r="C126" s="5"/>
      <c r="D126" s="5"/>
      <c r="E126" s="5"/>
      <c r="F126" s="5"/>
      <c r="G126" s="5"/>
      <c r="H126" s="5"/>
    </row>
    <row r="127" spans="1:8" x14ac:dyDescent="0.3">
      <c r="A127" s="5"/>
      <c r="B127" s="5"/>
      <c r="C127" s="5"/>
      <c r="D127" s="5"/>
      <c r="E127" s="5"/>
      <c r="F127" s="5"/>
      <c r="G127" s="5"/>
      <c r="H127" s="5"/>
    </row>
    <row r="128" spans="1:8" x14ac:dyDescent="0.3">
      <c r="A128" s="5"/>
      <c r="B128" s="5"/>
      <c r="C128" s="5"/>
      <c r="D128" s="5"/>
      <c r="E128" s="5"/>
      <c r="F128" s="5"/>
      <c r="G128" s="5"/>
      <c r="H128" s="5"/>
    </row>
    <row r="129" spans="1:8" x14ac:dyDescent="0.3">
      <c r="A129" s="5"/>
      <c r="B129" s="5"/>
      <c r="C129" s="5"/>
      <c r="D129" s="5"/>
      <c r="E129" s="5"/>
      <c r="F129" s="5"/>
      <c r="G129" s="5"/>
      <c r="H129" s="5"/>
    </row>
    <row r="130" spans="1:8" x14ac:dyDescent="0.3">
      <c r="A130" s="5"/>
      <c r="B130" s="5"/>
      <c r="C130" s="5"/>
      <c r="D130" s="5"/>
      <c r="E130" s="5"/>
      <c r="F130" s="5"/>
      <c r="G130" s="5"/>
      <c r="H130" s="5"/>
    </row>
    <row r="131" spans="1:8" x14ac:dyDescent="0.3">
      <c r="A131" s="5"/>
      <c r="B131" s="5"/>
      <c r="C131" s="5"/>
      <c r="D131" s="5"/>
      <c r="E131" s="5"/>
      <c r="F131" s="5"/>
      <c r="G131" s="5"/>
      <c r="H131" s="5"/>
    </row>
    <row r="132" spans="1:8" x14ac:dyDescent="0.3">
      <c r="A132" s="5"/>
      <c r="B132" s="5"/>
      <c r="C132" s="5"/>
      <c r="D132" s="5"/>
      <c r="E132" s="5"/>
      <c r="F132" s="5"/>
      <c r="G132" s="5"/>
      <c r="H132" s="5"/>
    </row>
    <row r="133" spans="1:8" x14ac:dyDescent="0.3">
      <c r="A133" s="5"/>
      <c r="B133" s="5"/>
      <c r="C133" s="5"/>
      <c r="D133" s="5"/>
      <c r="E133" s="5"/>
      <c r="F133" s="5"/>
      <c r="G133" s="5"/>
      <c r="H133" s="5"/>
    </row>
    <row r="134" spans="1:8" x14ac:dyDescent="0.3">
      <c r="A134" s="5"/>
      <c r="B134" s="5"/>
      <c r="C134" s="5"/>
      <c r="D134" s="5"/>
      <c r="E134" s="5"/>
      <c r="F134" s="5"/>
      <c r="G134" s="5"/>
      <c r="H134" s="5"/>
    </row>
    <row r="135" spans="1:8" x14ac:dyDescent="0.3">
      <c r="A135" s="5"/>
      <c r="B135" s="5"/>
      <c r="C135" s="5"/>
      <c r="D135" s="5"/>
      <c r="E135" s="5"/>
      <c r="F135" s="5"/>
      <c r="G135" s="5"/>
      <c r="H135" s="5"/>
    </row>
    <row r="136" spans="1:8" x14ac:dyDescent="0.3">
      <c r="A136" s="5"/>
      <c r="B136" s="5"/>
      <c r="C136" s="5"/>
      <c r="D136" s="5"/>
      <c r="E136" s="5"/>
      <c r="F136" s="5"/>
      <c r="G136" s="5"/>
      <c r="H136" s="5"/>
    </row>
    <row r="137" spans="1:8" x14ac:dyDescent="0.3">
      <c r="A137" s="5"/>
      <c r="B137" s="5"/>
      <c r="C137" s="5"/>
      <c r="D137" s="5"/>
      <c r="E137" s="5"/>
      <c r="F137" s="5"/>
      <c r="G137" s="5"/>
      <c r="H137" s="5"/>
    </row>
    <row r="138" spans="1:8" x14ac:dyDescent="0.3">
      <c r="A138" s="5"/>
      <c r="B138" s="5"/>
      <c r="C138" s="5"/>
      <c r="D138" s="5"/>
      <c r="E138" s="5"/>
      <c r="F138" s="5"/>
      <c r="G138" s="5"/>
      <c r="H138" s="5"/>
    </row>
    <row r="139" spans="1:8" x14ac:dyDescent="0.3">
      <c r="A139" s="5"/>
      <c r="B139" s="5"/>
      <c r="C139" s="5"/>
      <c r="D139" s="5"/>
      <c r="E139" s="5"/>
      <c r="F139" s="5"/>
      <c r="G139" s="5"/>
      <c r="H139" s="5"/>
    </row>
    <row r="140" spans="1:8" x14ac:dyDescent="0.3">
      <c r="A140" s="5"/>
      <c r="B140" s="5"/>
      <c r="C140" s="5"/>
      <c r="D140" s="5"/>
      <c r="E140" s="5"/>
      <c r="F140" s="5"/>
      <c r="G140" s="5"/>
      <c r="H140" s="5"/>
    </row>
    <row r="141" spans="1:8" x14ac:dyDescent="0.3">
      <c r="A141" s="5"/>
      <c r="B141" s="5"/>
      <c r="C141" s="5"/>
      <c r="D141" s="5"/>
      <c r="E141" s="5"/>
      <c r="F141" s="5"/>
      <c r="G141" s="5"/>
      <c r="H141" s="5"/>
    </row>
    <row r="142" spans="1:8" x14ac:dyDescent="0.3">
      <c r="A142" s="5"/>
      <c r="B142" s="5"/>
      <c r="C142" s="5"/>
      <c r="D142" s="5"/>
      <c r="E142" s="5"/>
      <c r="F142" s="5"/>
      <c r="G142" s="5"/>
      <c r="H142" s="5"/>
    </row>
    <row r="143" spans="1:8" x14ac:dyDescent="0.3">
      <c r="A143" s="5"/>
      <c r="B143" s="5"/>
      <c r="C143" s="5"/>
      <c r="D143" s="5"/>
      <c r="E143" s="5"/>
      <c r="F143" s="5"/>
      <c r="G143" s="5"/>
      <c r="H143" s="5"/>
    </row>
    <row r="144" spans="1:8" x14ac:dyDescent="0.3">
      <c r="A144" s="5"/>
      <c r="B144" s="5"/>
      <c r="C144" s="5"/>
      <c r="D144" s="5"/>
      <c r="E144" s="5"/>
      <c r="F144" s="5"/>
      <c r="G144" s="5"/>
      <c r="H144" s="5"/>
    </row>
    <row r="145" spans="1:8" x14ac:dyDescent="0.3">
      <c r="A145" s="5"/>
      <c r="B145" s="5"/>
      <c r="C145" s="5"/>
      <c r="D145" s="5"/>
      <c r="E145" s="5"/>
      <c r="F145" s="5"/>
      <c r="G145" s="5"/>
      <c r="H145" s="5"/>
    </row>
    <row r="146" spans="1:8" x14ac:dyDescent="0.3">
      <c r="A146" s="5"/>
      <c r="B146" s="5"/>
      <c r="C146" s="5"/>
      <c r="D146" s="5"/>
      <c r="E146" s="5"/>
      <c r="F146" s="5"/>
      <c r="G146" s="5"/>
      <c r="H146" s="5"/>
    </row>
    <row r="147" spans="1:8" x14ac:dyDescent="0.3">
      <c r="A147" s="5"/>
      <c r="B147" s="5"/>
      <c r="C147" s="5"/>
      <c r="D147" s="5"/>
      <c r="E147" s="5"/>
      <c r="F147" s="5"/>
      <c r="G147" s="5"/>
      <c r="H147" s="5"/>
    </row>
    <row r="148" spans="1:8" x14ac:dyDescent="0.3">
      <c r="A148" s="5"/>
      <c r="B148" s="5"/>
      <c r="C148" s="5"/>
      <c r="D148" s="5"/>
      <c r="E148" s="5"/>
      <c r="F148" s="5"/>
      <c r="G148" s="5"/>
      <c r="H148" s="5"/>
    </row>
    <row r="149" spans="1:8" x14ac:dyDescent="0.3">
      <c r="A149" s="5"/>
      <c r="B149" s="5"/>
      <c r="C149" s="5"/>
      <c r="D149" s="5"/>
      <c r="E149" s="5"/>
      <c r="F149" s="5"/>
      <c r="G149" s="5"/>
      <c r="H149" s="5"/>
    </row>
    <row r="150" spans="1:8" x14ac:dyDescent="0.3">
      <c r="A150" s="5"/>
      <c r="B150" s="5"/>
      <c r="C150" s="5"/>
      <c r="D150" s="5"/>
      <c r="E150" s="5"/>
      <c r="F150" s="5"/>
      <c r="G150" s="5"/>
      <c r="H150" s="5"/>
    </row>
    <row r="151" spans="1:8" x14ac:dyDescent="0.3">
      <c r="A151" s="5"/>
      <c r="B151" s="5"/>
      <c r="C151" s="5"/>
      <c r="D151" s="5"/>
      <c r="E151" s="5"/>
      <c r="F151" s="5"/>
      <c r="G151" s="5"/>
      <c r="H151" s="5"/>
    </row>
    <row r="152" spans="1:8" x14ac:dyDescent="0.3">
      <c r="A152" s="5"/>
      <c r="B152" s="5"/>
      <c r="C152" s="5"/>
      <c r="D152" s="5"/>
      <c r="E152" s="5"/>
      <c r="F152" s="5"/>
      <c r="G152" s="5"/>
      <c r="H152" s="5"/>
    </row>
    <row r="153" spans="1:8" x14ac:dyDescent="0.3">
      <c r="A153" s="5"/>
      <c r="B153" s="5"/>
      <c r="C153" s="5"/>
      <c r="D153" s="5"/>
      <c r="E153" s="5"/>
      <c r="F153" s="5"/>
      <c r="G153" s="5"/>
      <c r="H153" s="5"/>
    </row>
    <row r="154" spans="1:8" x14ac:dyDescent="0.3">
      <c r="A154" s="5"/>
      <c r="B154" s="5"/>
      <c r="C154" s="5"/>
      <c r="D154" s="5"/>
      <c r="E154" s="5"/>
      <c r="F154" s="5"/>
      <c r="G154" s="5"/>
      <c r="H154" s="5"/>
    </row>
    <row r="155" spans="1:8" x14ac:dyDescent="0.3">
      <c r="A155" s="5"/>
      <c r="B155" s="5"/>
      <c r="C155" s="5"/>
      <c r="D155" s="5"/>
      <c r="E155" s="5"/>
      <c r="F155" s="5"/>
      <c r="G155" s="5"/>
      <c r="H155" s="5"/>
    </row>
    <row r="156" spans="1:8" x14ac:dyDescent="0.3">
      <c r="A156" s="5"/>
      <c r="B156" s="5"/>
      <c r="C156" s="5"/>
      <c r="D156" s="5"/>
      <c r="E156" s="5"/>
      <c r="F156" s="5"/>
      <c r="G156" s="5"/>
      <c r="H156" s="5"/>
    </row>
    <row r="157" spans="1:8" x14ac:dyDescent="0.3">
      <c r="A157" s="5"/>
      <c r="B157" s="5"/>
      <c r="C157" s="5"/>
      <c r="D157" s="5"/>
      <c r="E157" s="5"/>
      <c r="F157" s="5"/>
      <c r="G157" s="5"/>
      <c r="H157" s="5"/>
    </row>
    <row r="158" spans="1:8" x14ac:dyDescent="0.3">
      <c r="A158" s="5"/>
      <c r="B158" s="5"/>
      <c r="C158" s="5"/>
      <c r="D158" s="5"/>
      <c r="E158" s="5"/>
      <c r="F158" s="5"/>
      <c r="G158" s="5"/>
      <c r="H158" s="5"/>
    </row>
    <row r="159" spans="1:8" x14ac:dyDescent="0.3">
      <c r="A159" s="5"/>
      <c r="B159" s="5"/>
      <c r="C159" s="5"/>
      <c r="D159" s="5"/>
      <c r="E159" s="5"/>
      <c r="F159" s="5"/>
      <c r="G159" s="5"/>
      <c r="H159" s="5"/>
    </row>
    <row r="160" spans="1:8" x14ac:dyDescent="0.3">
      <c r="A160" s="5"/>
      <c r="B160" s="5"/>
      <c r="C160" s="5"/>
      <c r="D160" s="5"/>
      <c r="E160" s="5"/>
      <c r="F160" s="5"/>
      <c r="G160" s="5"/>
      <c r="H160" s="5"/>
    </row>
    <row r="161" spans="1:8" x14ac:dyDescent="0.3">
      <c r="A161" s="5"/>
      <c r="B161" s="5"/>
      <c r="C161" s="5"/>
      <c r="D161" s="5"/>
      <c r="E161" s="5"/>
      <c r="F161" s="5"/>
      <c r="G161" s="5"/>
      <c r="H161" s="5"/>
    </row>
    <row r="162" spans="1:8" x14ac:dyDescent="0.3">
      <c r="A162" s="5"/>
      <c r="B162" s="5"/>
      <c r="C162" s="5"/>
      <c r="D162" s="5"/>
      <c r="E162" s="5"/>
      <c r="F162" s="5"/>
      <c r="G162" s="5"/>
      <c r="H162" s="5"/>
    </row>
    <row r="163" spans="1:8" x14ac:dyDescent="0.3">
      <c r="A163" s="5"/>
      <c r="B163" s="5"/>
      <c r="C163" s="5"/>
      <c r="D163" s="5"/>
      <c r="E163" s="5"/>
      <c r="F163" s="5"/>
      <c r="G163" s="5"/>
      <c r="H163" s="5"/>
    </row>
    <row r="164" spans="1:8" x14ac:dyDescent="0.3">
      <c r="A164" s="5"/>
      <c r="B164" s="5"/>
      <c r="C164" s="5"/>
      <c r="D164" s="5"/>
      <c r="E164" s="5"/>
      <c r="F164" s="5"/>
      <c r="G164" s="5"/>
      <c r="H164" s="5"/>
    </row>
    <row r="165" spans="1:8" x14ac:dyDescent="0.3">
      <c r="A165" s="5"/>
      <c r="B165" s="5"/>
      <c r="C165" s="5"/>
      <c r="D165" s="5"/>
      <c r="E165" s="5"/>
      <c r="F165" s="5"/>
      <c r="G165" s="5"/>
      <c r="H165" s="5"/>
    </row>
    <row r="166" spans="1:8" x14ac:dyDescent="0.3">
      <c r="A166" s="5"/>
      <c r="B166" s="5"/>
      <c r="C166" s="5"/>
      <c r="D166" s="5"/>
      <c r="E166" s="5"/>
      <c r="F166" s="5"/>
      <c r="G166" s="5"/>
      <c r="H166" s="5"/>
    </row>
    <row r="167" spans="1:8" x14ac:dyDescent="0.3">
      <c r="A167" s="5"/>
      <c r="B167" s="5"/>
      <c r="C167" s="5"/>
      <c r="D167" s="5"/>
      <c r="E167" s="5"/>
      <c r="F167" s="5"/>
      <c r="G167" s="5"/>
      <c r="H167" s="5"/>
    </row>
    <row r="168" spans="1:8" x14ac:dyDescent="0.3">
      <c r="A168" s="5"/>
      <c r="B168" s="5"/>
      <c r="C168" s="5"/>
      <c r="D168" s="5"/>
      <c r="E168" s="5"/>
      <c r="F168" s="5"/>
      <c r="G168" s="5"/>
      <c r="H168" s="5"/>
    </row>
    <row r="169" spans="1:8" x14ac:dyDescent="0.3">
      <c r="A169" s="5"/>
      <c r="B169" s="5"/>
      <c r="C169" s="5"/>
      <c r="D169" s="5"/>
      <c r="E169" s="5"/>
      <c r="F169" s="5"/>
      <c r="G169" s="5"/>
      <c r="H169" s="5"/>
    </row>
  </sheetData>
  <mergeCells count="29">
    <mergeCell ref="B43:C43"/>
    <mergeCell ref="B37:C37"/>
    <mergeCell ref="B33:C33"/>
    <mergeCell ref="B22:C22"/>
    <mergeCell ref="B27:C27"/>
    <mergeCell ref="B30:C30"/>
    <mergeCell ref="A3:C3"/>
    <mergeCell ref="A5:C5"/>
    <mergeCell ref="B40:C40"/>
    <mergeCell ref="B6:C6"/>
    <mergeCell ref="C1:H1"/>
    <mergeCell ref="A2:H2"/>
    <mergeCell ref="B11:C11"/>
    <mergeCell ref="B15:C15"/>
    <mergeCell ref="B24:C24"/>
    <mergeCell ref="B19:C19"/>
    <mergeCell ref="A18:C18"/>
    <mergeCell ref="A26:C26"/>
    <mergeCell ref="A36:C36"/>
    <mergeCell ref="B56:C56"/>
    <mergeCell ref="B59:C59"/>
    <mergeCell ref="B62:C62"/>
    <mergeCell ref="B65:C65"/>
    <mergeCell ref="B68:C68"/>
    <mergeCell ref="A46:C46"/>
    <mergeCell ref="B47:C47"/>
    <mergeCell ref="B49:C49"/>
    <mergeCell ref="B52:C52"/>
    <mergeCell ref="A55:C5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6"/>
  <sheetViews>
    <sheetView topLeftCell="A12" workbookViewId="0">
      <selection activeCell="A28" sqref="A28"/>
    </sheetView>
  </sheetViews>
  <sheetFormatPr defaultColWidth="9.109375" defaultRowHeight="13.2" x14ac:dyDescent="0.25"/>
  <cols>
    <col min="1" max="1" width="9.6640625" style="5" customWidth="1"/>
    <col min="2" max="2" width="11.33203125" style="5" customWidth="1"/>
    <col min="3" max="3" width="61.88671875" style="5" customWidth="1"/>
    <col min="4" max="4" width="21.33203125" style="5" customWidth="1"/>
    <col min="5" max="5" width="13.88671875" style="5" customWidth="1"/>
    <col min="6" max="6" width="14.109375" style="5" bestFit="1" customWidth="1"/>
    <col min="7" max="7" width="12.33203125" style="5" customWidth="1"/>
    <col min="8" max="8" width="16.44140625" style="5" customWidth="1"/>
    <col min="9" max="9" width="11.109375" style="5" customWidth="1"/>
    <col min="10" max="11" width="6.44140625" style="5" bestFit="1" customWidth="1"/>
    <col min="12" max="12" width="11.109375" style="5" customWidth="1"/>
    <col min="13" max="13" width="10.88671875" style="5" customWidth="1"/>
    <col min="14" max="14" width="6.44140625" style="5" bestFit="1" customWidth="1"/>
    <col min="15" max="15" width="6.33203125" style="5" customWidth="1"/>
    <col min="16" max="16" width="10.109375" style="5" bestFit="1" customWidth="1"/>
    <col min="17" max="16384" width="9.109375" style="5"/>
  </cols>
  <sheetData>
    <row r="1" spans="1:17" ht="15.9" customHeight="1" x14ac:dyDescent="0.25">
      <c r="A1" s="2"/>
      <c r="B1" s="3"/>
      <c r="C1" s="250" t="s">
        <v>10</v>
      </c>
      <c r="D1" s="251"/>
      <c r="E1" s="251"/>
      <c r="F1" s="251"/>
      <c r="G1" s="251"/>
      <c r="H1" s="251"/>
      <c r="I1" s="4"/>
      <c r="J1" s="4"/>
      <c r="K1" s="4"/>
      <c r="L1" s="4"/>
      <c r="M1" s="4"/>
      <c r="N1" s="4"/>
      <c r="O1" s="4"/>
    </row>
    <row r="2" spans="1:17" ht="15.9" customHeight="1" x14ac:dyDescent="0.25">
      <c r="A2" s="231" t="s">
        <v>309</v>
      </c>
      <c r="B2" s="232"/>
      <c r="C2" s="232"/>
      <c r="D2" s="232"/>
      <c r="E2" s="232"/>
      <c r="F2" s="232"/>
      <c r="G2" s="232"/>
      <c r="H2" s="233"/>
      <c r="I2" s="6"/>
      <c r="J2" s="6"/>
      <c r="K2" s="6"/>
      <c r="L2" s="6"/>
      <c r="M2" s="6"/>
      <c r="N2" s="6"/>
      <c r="O2" s="6"/>
    </row>
    <row r="3" spans="1:17" ht="30.75" customHeight="1" x14ac:dyDescent="0.25">
      <c r="A3" s="257" t="s">
        <v>273</v>
      </c>
      <c r="B3" s="257"/>
      <c r="C3" s="257"/>
      <c r="D3" s="50"/>
      <c r="E3" s="72">
        <f>E5+E18</f>
        <v>2700</v>
      </c>
      <c r="F3" s="50"/>
      <c r="G3" s="50"/>
      <c r="H3" s="50"/>
      <c r="I3" s="6"/>
      <c r="J3" s="6"/>
      <c r="K3" s="6"/>
      <c r="L3" s="6"/>
      <c r="M3" s="6"/>
      <c r="N3" s="6"/>
      <c r="O3" s="6"/>
    </row>
    <row r="4" spans="1:17" ht="58.5" customHeight="1" x14ac:dyDescent="0.25">
      <c r="A4" s="15" t="s">
        <v>0</v>
      </c>
      <c r="B4" s="15" t="s">
        <v>5</v>
      </c>
      <c r="C4" s="15" t="s">
        <v>1</v>
      </c>
      <c r="D4" s="15" t="s">
        <v>8</v>
      </c>
      <c r="E4" s="15" t="s">
        <v>186</v>
      </c>
      <c r="F4" s="15" t="s">
        <v>2</v>
      </c>
      <c r="G4" s="15" t="s">
        <v>3</v>
      </c>
      <c r="H4" s="16" t="s">
        <v>4</v>
      </c>
      <c r="I4" s="7"/>
      <c r="J4" s="7"/>
      <c r="K4" s="7"/>
      <c r="L4" s="7"/>
      <c r="M4" s="7"/>
      <c r="N4" s="7"/>
      <c r="O4" s="7"/>
    </row>
    <row r="5" spans="1:17" ht="29.25" customHeight="1" x14ac:dyDescent="0.25">
      <c r="A5" s="241" t="s">
        <v>274</v>
      </c>
      <c r="B5" s="241"/>
      <c r="C5" s="241"/>
      <c r="D5" s="59"/>
      <c r="E5" s="73">
        <f>E6+E9+E12+E15</f>
        <v>1100</v>
      </c>
      <c r="F5" s="59"/>
      <c r="G5" s="59"/>
      <c r="H5" s="59"/>
    </row>
    <row r="6" spans="1:17" s="8" customFormat="1" ht="59.25" customHeight="1" x14ac:dyDescent="0.25">
      <c r="A6" s="35" t="s">
        <v>511</v>
      </c>
      <c r="B6" s="223" t="s">
        <v>307</v>
      </c>
      <c r="C6" s="224"/>
      <c r="D6" s="35" t="s">
        <v>14</v>
      </c>
      <c r="E6" s="28">
        <f>SUM(E7:E8)</f>
        <v>300</v>
      </c>
      <c r="F6" s="28"/>
      <c r="G6" s="35" t="s">
        <v>120</v>
      </c>
      <c r="H6" s="52" t="s">
        <v>123</v>
      </c>
    </row>
    <row r="7" spans="1:17" s="8" customFormat="1" ht="27.6" x14ac:dyDescent="0.3">
      <c r="A7" s="32"/>
      <c r="B7" s="18" t="s">
        <v>6</v>
      </c>
      <c r="C7" s="36" t="s">
        <v>228</v>
      </c>
      <c r="D7" s="18" t="s">
        <v>11</v>
      </c>
      <c r="E7" s="18">
        <v>150</v>
      </c>
      <c r="F7" s="34" t="s">
        <v>128</v>
      </c>
      <c r="G7" s="18"/>
      <c r="H7" s="21" t="s">
        <v>11</v>
      </c>
    </row>
    <row r="8" spans="1:17" s="8" customFormat="1" ht="13.8" x14ac:dyDescent="0.3">
      <c r="A8" s="32"/>
      <c r="B8" s="18" t="s">
        <v>7</v>
      </c>
      <c r="C8" s="19" t="s">
        <v>229</v>
      </c>
      <c r="D8" s="18" t="s">
        <v>11</v>
      </c>
      <c r="E8" s="18">
        <v>150</v>
      </c>
      <c r="F8" s="34" t="s">
        <v>128</v>
      </c>
      <c r="G8" s="18"/>
      <c r="H8" s="21" t="s">
        <v>11</v>
      </c>
    </row>
    <row r="9" spans="1:17" s="8" customFormat="1" ht="24" customHeight="1" x14ac:dyDescent="0.25">
      <c r="A9" s="35" t="s">
        <v>512</v>
      </c>
      <c r="B9" s="223" t="s">
        <v>105</v>
      </c>
      <c r="C9" s="224"/>
      <c r="D9" s="35" t="s">
        <v>14</v>
      </c>
      <c r="E9" s="28"/>
      <c r="F9" s="28"/>
      <c r="G9" s="35" t="s">
        <v>120</v>
      </c>
      <c r="H9" s="52" t="s">
        <v>123</v>
      </c>
    </row>
    <row r="10" spans="1:17" s="8" customFormat="1" ht="27.6" x14ac:dyDescent="0.3">
      <c r="A10" s="28"/>
      <c r="B10" s="18" t="s">
        <v>6</v>
      </c>
      <c r="C10" s="20" t="s">
        <v>230</v>
      </c>
      <c r="D10" s="18" t="s">
        <v>11</v>
      </c>
      <c r="E10" s="18">
        <v>200</v>
      </c>
      <c r="F10" s="34" t="s">
        <v>128</v>
      </c>
      <c r="G10" s="18"/>
      <c r="H10" s="21" t="s">
        <v>11</v>
      </c>
    </row>
    <row r="11" spans="1:17" s="8" customFormat="1" ht="27.6" x14ac:dyDescent="0.3">
      <c r="A11" s="28"/>
      <c r="B11" s="18" t="s">
        <v>7</v>
      </c>
      <c r="C11" s="22" t="s">
        <v>231</v>
      </c>
      <c r="D11" s="18" t="s">
        <v>11</v>
      </c>
      <c r="E11" s="18">
        <v>100</v>
      </c>
      <c r="F11" s="34" t="s">
        <v>128</v>
      </c>
      <c r="G11" s="18"/>
      <c r="H11" s="21" t="s">
        <v>11</v>
      </c>
    </row>
    <row r="12" spans="1:17" s="8" customFormat="1" ht="40.5" customHeight="1" x14ac:dyDescent="0.25">
      <c r="A12" s="35" t="s">
        <v>513</v>
      </c>
      <c r="B12" s="223" t="s">
        <v>106</v>
      </c>
      <c r="C12" s="224"/>
      <c r="D12" s="35" t="s">
        <v>14</v>
      </c>
      <c r="E12" s="28">
        <f>SUM(E13)</f>
        <v>200</v>
      </c>
      <c r="F12" s="28"/>
      <c r="G12" s="35" t="s">
        <v>120</v>
      </c>
      <c r="H12" s="52" t="s">
        <v>123</v>
      </c>
    </row>
    <row r="13" spans="1:17" ht="27.6" x14ac:dyDescent="0.3">
      <c r="A13" s="28"/>
      <c r="B13" s="18" t="s">
        <v>6</v>
      </c>
      <c r="C13" s="20" t="s">
        <v>232</v>
      </c>
      <c r="D13" s="18" t="s">
        <v>11</v>
      </c>
      <c r="E13" s="18">
        <v>200</v>
      </c>
      <c r="F13" s="34" t="s">
        <v>128</v>
      </c>
      <c r="G13" s="18"/>
      <c r="H13" s="21" t="s">
        <v>11</v>
      </c>
      <c r="P13" s="8"/>
      <c r="Q13" s="8"/>
    </row>
    <row r="14" spans="1:17" ht="25.5" customHeight="1" x14ac:dyDescent="0.3">
      <c r="A14" s="28"/>
      <c r="B14" s="18" t="s">
        <v>7</v>
      </c>
      <c r="C14" s="22" t="s">
        <v>233</v>
      </c>
      <c r="D14" s="18" t="s">
        <v>11</v>
      </c>
      <c r="E14" s="18">
        <v>100</v>
      </c>
      <c r="F14" s="34" t="s">
        <v>128</v>
      </c>
      <c r="G14" s="18"/>
      <c r="H14" s="21" t="s">
        <v>11</v>
      </c>
    </row>
    <row r="15" spans="1:17" ht="40.5" customHeight="1" x14ac:dyDescent="0.25">
      <c r="A15" s="35" t="s">
        <v>514</v>
      </c>
      <c r="B15" s="223" t="s">
        <v>107</v>
      </c>
      <c r="C15" s="224"/>
      <c r="D15" s="35" t="s">
        <v>14</v>
      </c>
      <c r="E15" s="28">
        <f>SUM(E16:E17)</f>
        <v>600</v>
      </c>
      <c r="F15" s="28"/>
      <c r="G15" s="35" t="s">
        <v>120</v>
      </c>
      <c r="H15" s="52" t="s">
        <v>123</v>
      </c>
      <c r="P15" s="8"/>
      <c r="Q15" s="8"/>
    </row>
    <row r="16" spans="1:17" ht="13.8" x14ac:dyDescent="0.3">
      <c r="A16" s="28"/>
      <c r="B16" s="18" t="s">
        <v>6</v>
      </c>
      <c r="C16" s="20" t="s">
        <v>234</v>
      </c>
      <c r="D16" s="18" t="s">
        <v>11</v>
      </c>
      <c r="E16" s="18">
        <v>400</v>
      </c>
      <c r="F16" s="34" t="s">
        <v>128</v>
      </c>
      <c r="G16" s="18"/>
      <c r="H16" s="21" t="s">
        <v>11</v>
      </c>
      <c r="P16" s="8"/>
      <c r="Q16" s="8"/>
    </row>
    <row r="17" spans="1:17" ht="27.6" x14ac:dyDescent="0.3">
      <c r="A17" s="28"/>
      <c r="B17" s="18" t="s">
        <v>7</v>
      </c>
      <c r="C17" s="22" t="s">
        <v>235</v>
      </c>
      <c r="D17" s="18" t="s">
        <v>11</v>
      </c>
      <c r="E17" s="18">
        <v>200</v>
      </c>
      <c r="F17" s="34" t="s">
        <v>128</v>
      </c>
      <c r="G17" s="18"/>
      <c r="H17" s="21" t="s">
        <v>11</v>
      </c>
      <c r="P17" s="8"/>
      <c r="Q17" s="8"/>
    </row>
    <row r="18" spans="1:17" ht="26.25" customHeight="1" x14ac:dyDescent="0.25">
      <c r="A18" s="241" t="s">
        <v>308</v>
      </c>
      <c r="B18" s="241"/>
      <c r="C18" s="241"/>
      <c r="D18" s="74"/>
      <c r="E18" s="73">
        <f>E19+E22+E25</f>
        <v>1600</v>
      </c>
      <c r="F18" s="74"/>
      <c r="G18" s="74"/>
      <c r="H18" s="40"/>
    </row>
    <row r="19" spans="1:17" ht="41.4" x14ac:dyDescent="0.25">
      <c r="A19" s="35" t="s">
        <v>515</v>
      </c>
      <c r="B19" s="223" t="s">
        <v>236</v>
      </c>
      <c r="C19" s="224"/>
      <c r="D19" s="35" t="s">
        <v>14</v>
      </c>
      <c r="E19" s="28">
        <f>SUM(E20:E21)</f>
        <v>400</v>
      </c>
      <c r="F19" s="28"/>
      <c r="G19" s="35" t="s">
        <v>120</v>
      </c>
      <c r="H19" s="52" t="s">
        <v>123</v>
      </c>
    </row>
    <row r="20" spans="1:17" ht="41.4" x14ac:dyDescent="0.3">
      <c r="A20" s="32"/>
      <c r="B20" s="18" t="s">
        <v>6</v>
      </c>
      <c r="C20" s="36" t="s">
        <v>237</v>
      </c>
      <c r="D20" s="18" t="s">
        <v>11</v>
      </c>
      <c r="E20" s="18">
        <v>200</v>
      </c>
      <c r="F20" s="34" t="s">
        <v>128</v>
      </c>
      <c r="G20" s="18"/>
      <c r="H20" s="21" t="s">
        <v>11</v>
      </c>
    </row>
    <row r="21" spans="1:17" ht="27.6" x14ac:dyDescent="0.3">
      <c r="A21" s="32"/>
      <c r="B21" s="18" t="s">
        <v>7</v>
      </c>
      <c r="C21" s="39" t="s">
        <v>238</v>
      </c>
      <c r="D21" s="18" t="s">
        <v>11</v>
      </c>
      <c r="E21" s="18">
        <v>200</v>
      </c>
      <c r="F21" s="34" t="s">
        <v>128</v>
      </c>
      <c r="G21" s="18"/>
      <c r="H21" s="21" t="s">
        <v>11</v>
      </c>
    </row>
    <row r="22" spans="1:17" ht="57" customHeight="1" x14ac:dyDescent="0.25">
      <c r="A22" s="35" t="s">
        <v>516</v>
      </c>
      <c r="B22" s="223" t="s">
        <v>108</v>
      </c>
      <c r="C22" s="224"/>
      <c r="D22" s="35" t="s">
        <v>14</v>
      </c>
      <c r="E22" s="28">
        <f>SUM(E23:E24)</f>
        <v>800</v>
      </c>
      <c r="F22" s="28"/>
      <c r="G22" s="35" t="s">
        <v>120</v>
      </c>
      <c r="H22" s="52" t="s">
        <v>123</v>
      </c>
    </row>
    <row r="23" spans="1:17" ht="27.6" x14ac:dyDescent="0.3">
      <c r="A23" s="28"/>
      <c r="B23" s="18" t="s">
        <v>6</v>
      </c>
      <c r="C23" s="20" t="s">
        <v>239</v>
      </c>
      <c r="D23" s="18" t="s">
        <v>11</v>
      </c>
      <c r="E23" s="18">
        <v>400</v>
      </c>
      <c r="F23" s="34" t="s">
        <v>128</v>
      </c>
      <c r="G23" s="18"/>
      <c r="H23" s="21" t="s">
        <v>11</v>
      </c>
    </row>
    <row r="24" spans="1:17" ht="27.6" x14ac:dyDescent="0.3">
      <c r="A24" s="28"/>
      <c r="B24" s="18" t="s">
        <v>7</v>
      </c>
      <c r="C24" s="20" t="s">
        <v>240</v>
      </c>
      <c r="D24" s="18" t="s">
        <v>11</v>
      </c>
      <c r="E24" s="18">
        <v>400</v>
      </c>
      <c r="F24" s="34" t="s">
        <v>128</v>
      </c>
      <c r="G24" s="18"/>
      <c r="H24" s="21" t="s">
        <v>11</v>
      </c>
    </row>
    <row r="25" spans="1:17" ht="53.25" customHeight="1" x14ac:dyDescent="0.25">
      <c r="A25" s="35" t="s">
        <v>517</v>
      </c>
      <c r="B25" s="223" t="s">
        <v>109</v>
      </c>
      <c r="C25" s="242"/>
      <c r="D25" s="35" t="s">
        <v>14</v>
      </c>
      <c r="E25" s="28">
        <f>SUM(E26:E27)</f>
        <v>400</v>
      </c>
      <c r="F25" s="28"/>
      <c r="G25" s="35" t="s">
        <v>120</v>
      </c>
      <c r="H25" s="52" t="s">
        <v>123</v>
      </c>
    </row>
    <row r="26" spans="1:17" ht="27.6" x14ac:dyDescent="0.3">
      <c r="A26" s="28"/>
      <c r="B26" s="18" t="s">
        <v>6</v>
      </c>
      <c r="C26" s="20" t="s">
        <v>241</v>
      </c>
      <c r="D26" s="18" t="s">
        <v>11</v>
      </c>
      <c r="E26" s="18">
        <v>100</v>
      </c>
      <c r="F26" s="34" t="s">
        <v>128</v>
      </c>
      <c r="G26" s="18"/>
      <c r="H26" s="21" t="s">
        <v>11</v>
      </c>
    </row>
    <row r="27" spans="1:17" ht="15.75" customHeight="1" x14ac:dyDescent="0.3">
      <c r="A27" s="28"/>
      <c r="B27" s="18" t="s">
        <v>7</v>
      </c>
      <c r="C27" s="22" t="s">
        <v>242</v>
      </c>
      <c r="D27" s="18" t="s">
        <v>11</v>
      </c>
      <c r="E27" s="18">
        <v>300</v>
      </c>
      <c r="F27" s="34" t="s">
        <v>128</v>
      </c>
      <c r="G27" s="18"/>
      <c r="H27" s="21" t="s">
        <v>11</v>
      </c>
    </row>
    <row r="30" spans="1:17" s="13" customFormat="1" ht="13.8" x14ac:dyDescent="0.3">
      <c r="B30" s="24" t="s">
        <v>169</v>
      </c>
      <c r="C30" s="24" t="s">
        <v>176</v>
      </c>
    </row>
    <row r="31" spans="1:17" s="13" customFormat="1" ht="13.8" x14ac:dyDescent="0.3">
      <c r="B31" s="24" t="s">
        <v>170</v>
      </c>
      <c r="C31" s="24" t="s">
        <v>172</v>
      </c>
    </row>
    <row r="32" spans="1:17" s="13" customFormat="1" ht="13.8" x14ac:dyDescent="0.3">
      <c r="B32" s="24" t="s">
        <v>171</v>
      </c>
      <c r="C32" s="24" t="s">
        <v>173</v>
      </c>
    </row>
    <row r="33" spans="2:3" s="13" customFormat="1" ht="13.8" x14ac:dyDescent="0.3">
      <c r="B33" s="24" t="s">
        <v>174</v>
      </c>
      <c r="C33" s="24" t="s">
        <v>175</v>
      </c>
    </row>
    <row r="1116" ht="75.75" customHeight="1" x14ac:dyDescent="0.25"/>
  </sheetData>
  <mergeCells count="12">
    <mergeCell ref="C1:H1"/>
    <mergeCell ref="A2:H2"/>
    <mergeCell ref="B6:C6"/>
    <mergeCell ref="B9:C9"/>
    <mergeCell ref="A3:C3"/>
    <mergeCell ref="A5:C5"/>
    <mergeCell ref="B12:C12"/>
    <mergeCell ref="B22:C22"/>
    <mergeCell ref="B15:C15"/>
    <mergeCell ref="B25:C25"/>
    <mergeCell ref="B19:C19"/>
    <mergeCell ref="A18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72"/>
  <sheetViews>
    <sheetView topLeftCell="A193" workbookViewId="0">
      <selection activeCell="K218" sqref="K218"/>
    </sheetView>
  </sheetViews>
  <sheetFormatPr defaultRowHeight="13.2" x14ac:dyDescent="0.25"/>
  <cols>
    <col min="1" max="1" width="7.6640625" style="5" customWidth="1"/>
    <col min="2" max="2" width="10.33203125" style="5" customWidth="1"/>
    <col min="3" max="3" width="65.88671875" style="5" customWidth="1"/>
    <col min="4" max="4" width="13.77734375" style="5" customWidth="1"/>
    <col min="5" max="5" width="14.6640625" style="5" customWidth="1"/>
    <col min="6" max="6" width="11.77734375" style="5" customWidth="1"/>
    <col min="7" max="7" width="11.33203125" style="5" customWidth="1"/>
    <col min="8" max="8" width="11.109375" style="5" customWidth="1"/>
    <col min="9" max="9" width="12.44140625" style="5" customWidth="1"/>
    <col min="10" max="10" width="14.88671875" style="5" customWidth="1"/>
    <col min="11" max="11" width="16.6640625" style="5" customWidth="1"/>
    <col min="12" max="16384" width="8.88671875" style="5"/>
  </cols>
  <sheetData>
    <row r="2" spans="1:11" ht="42" customHeight="1" x14ac:dyDescent="0.25">
      <c r="A2" s="260" t="s">
        <v>246</v>
      </c>
      <c r="B2" s="260"/>
      <c r="C2" s="260"/>
      <c r="D2" s="148"/>
      <c r="E2" s="148">
        <f t="shared" ref="E2:J2" si="0">E4+E103+E116+E143+E179+E189</f>
        <v>25316000</v>
      </c>
      <c r="F2" s="208">
        <f t="shared" si="0"/>
        <v>2706201.4699999997</v>
      </c>
      <c r="G2" s="208">
        <f t="shared" si="0"/>
        <v>1423950</v>
      </c>
      <c r="H2" s="208">
        <f t="shared" si="0"/>
        <v>2970508</v>
      </c>
      <c r="I2" s="208">
        <f t="shared" si="0"/>
        <v>1954405</v>
      </c>
      <c r="J2" s="216">
        <f t="shared" si="0"/>
        <v>9055064.4699999988</v>
      </c>
      <c r="K2" s="149">
        <f>(J2/E2)</f>
        <v>0.3576814848317269</v>
      </c>
    </row>
    <row r="3" spans="1:11" ht="39.6" x14ac:dyDescent="0.25">
      <c r="A3" s="89" t="s">
        <v>0</v>
      </c>
      <c r="B3" s="89" t="s">
        <v>5</v>
      </c>
      <c r="C3" s="89" t="s">
        <v>1</v>
      </c>
      <c r="D3" s="89" t="s">
        <v>3</v>
      </c>
      <c r="E3" s="89" t="s">
        <v>384</v>
      </c>
      <c r="F3" s="89" t="s">
        <v>169</v>
      </c>
      <c r="G3" s="89" t="s">
        <v>170</v>
      </c>
      <c r="H3" s="89" t="s">
        <v>171</v>
      </c>
      <c r="I3" s="89" t="s">
        <v>365</v>
      </c>
      <c r="J3" s="89" t="s">
        <v>369</v>
      </c>
      <c r="K3" s="89" t="s">
        <v>383</v>
      </c>
    </row>
    <row r="4" spans="1:11" ht="17.399999999999999" x14ac:dyDescent="0.3">
      <c r="A4" s="261" t="s">
        <v>394</v>
      </c>
      <c r="B4" s="261"/>
      <c r="C4" s="261"/>
      <c r="D4" s="133"/>
      <c r="E4" s="132">
        <f t="shared" ref="E4:J4" si="1">E5+E20</f>
        <v>6400000</v>
      </c>
      <c r="F4" s="134">
        <f t="shared" si="1"/>
        <v>1507535.47</v>
      </c>
      <c r="G4" s="134">
        <f t="shared" si="1"/>
        <v>1023279</v>
      </c>
      <c r="H4" s="134">
        <f t="shared" si="1"/>
        <v>684240</v>
      </c>
      <c r="I4" s="134">
        <f t="shared" si="1"/>
        <v>1954405</v>
      </c>
      <c r="J4" s="134">
        <f t="shared" si="1"/>
        <v>5169459.47</v>
      </c>
      <c r="K4" s="105">
        <f>(J4/E4)</f>
        <v>0.80772804218749994</v>
      </c>
    </row>
    <row r="5" spans="1:11" ht="26.4" x14ac:dyDescent="0.25">
      <c r="A5" s="90" t="s">
        <v>31</v>
      </c>
      <c r="B5" s="258" t="s">
        <v>254</v>
      </c>
      <c r="C5" s="258"/>
      <c r="D5" s="90" t="s">
        <v>120</v>
      </c>
      <c r="E5" s="90">
        <f>SUM(E6:E6)</f>
        <v>3000000</v>
      </c>
      <c r="F5" s="107">
        <f>F6</f>
        <v>18876</v>
      </c>
      <c r="G5" s="107">
        <f>G6</f>
        <v>926143</v>
      </c>
      <c r="H5" s="107">
        <f>H6</f>
        <v>0</v>
      </c>
      <c r="I5" s="107">
        <f>I6</f>
        <v>0</v>
      </c>
      <c r="J5" s="107">
        <f>J6</f>
        <v>945019</v>
      </c>
      <c r="K5" s="108">
        <f>(J5/E5)</f>
        <v>0.31500633333333333</v>
      </c>
    </row>
    <row r="6" spans="1:11" x14ac:dyDescent="0.25">
      <c r="A6" s="91"/>
      <c r="B6" s="92" t="s">
        <v>6</v>
      </c>
      <c r="C6" s="93" t="s">
        <v>288</v>
      </c>
      <c r="D6" s="92" t="s">
        <v>11</v>
      </c>
      <c r="E6" s="92">
        <v>3000000</v>
      </c>
      <c r="F6" s="110">
        <f>SUM(F7:F19)</f>
        <v>18876</v>
      </c>
      <c r="G6" s="110">
        <f>SUM(G7:G19)</f>
        <v>926143</v>
      </c>
      <c r="H6" s="110">
        <f>SUM(H7:H19)</f>
        <v>0</v>
      </c>
      <c r="I6" s="110">
        <f>SUM(I7:I19)</f>
        <v>0</v>
      </c>
      <c r="J6" s="110">
        <f>SUM(J7:J19)</f>
        <v>945019</v>
      </c>
      <c r="K6" s="111">
        <f>(J6/E6)</f>
        <v>0.31500633333333333</v>
      </c>
    </row>
    <row r="7" spans="1:11" ht="26.4" x14ac:dyDescent="0.25">
      <c r="A7" s="100"/>
      <c r="B7" s="100"/>
      <c r="C7" s="115" t="s">
        <v>348</v>
      </c>
      <c r="D7" s="259">
        <v>2022</v>
      </c>
      <c r="E7" s="100"/>
      <c r="F7" s="259">
        <v>7200</v>
      </c>
      <c r="G7" s="100"/>
      <c r="H7" s="100"/>
      <c r="I7" s="100"/>
      <c r="J7" s="264">
        <f>SUM(F7:I7)</f>
        <v>7200</v>
      </c>
      <c r="K7" s="100"/>
    </row>
    <row r="8" spans="1:11" x14ac:dyDescent="0.25">
      <c r="A8" s="100"/>
      <c r="B8" s="100"/>
      <c r="C8" s="118" t="s">
        <v>387</v>
      </c>
      <c r="D8" s="259"/>
      <c r="E8" s="100"/>
      <c r="F8" s="259"/>
      <c r="G8" s="100"/>
      <c r="H8" s="100"/>
      <c r="I8" s="100"/>
      <c r="J8" s="264"/>
      <c r="K8" s="100"/>
    </row>
    <row r="9" spans="1:11" x14ac:dyDescent="0.25">
      <c r="A9" s="100"/>
      <c r="B9" s="100"/>
      <c r="C9" s="112" t="s">
        <v>349</v>
      </c>
      <c r="D9" s="259"/>
      <c r="E9" s="100"/>
      <c r="F9" s="259"/>
      <c r="G9" s="100"/>
      <c r="H9" s="100"/>
      <c r="I9" s="100"/>
      <c r="J9" s="264"/>
      <c r="K9" s="100"/>
    </row>
    <row r="10" spans="1:11" x14ac:dyDescent="0.25">
      <c r="A10" s="100"/>
      <c r="B10" s="100"/>
      <c r="C10" s="118" t="s">
        <v>388</v>
      </c>
      <c r="D10" s="259"/>
      <c r="E10" s="100"/>
      <c r="F10" s="259"/>
      <c r="G10" s="100"/>
      <c r="H10" s="100"/>
      <c r="I10" s="100"/>
      <c r="J10" s="264"/>
      <c r="K10" s="100"/>
    </row>
    <row r="11" spans="1:11" x14ac:dyDescent="0.25">
      <c r="A11" s="100"/>
      <c r="B11" s="100"/>
      <c r="C11" s="118" t="s">
        <v>350</v>
      </c>
      <c r="D11" s="259"/>
      <c r="E11" s="100"/>
      <c r="F11" s="259"/>
      <c r="G11" s="100"/>
      <c r="H11" s="100"/>
      <c r="I11" s="100"/>
      <c r="J11" s="264"/>
      <c r="K11" s="100"/>
    </row>
    <row r="12" spans="1:11" ht="26.4" x14ac:dyDescent="0.25">
      <c r="A12" s="100"/>
      <c r="B12" s="100"/>
      <c r="C12" s="115" t="s">
        <v>351</v>
      </c>
      <c r="D12" s="259">
        <v>2022</v>
      </c>
      <c r="E12" s="100"/>
      <c r="F12" s="259">
        <v>6352</v>
      </c>
      <c r="G12" s="100"/>
      <c r="H12" s="100"/>
      <c r="I12" s="100"/>
      <c r="J12" s="264">
        <f>SUM(F12:I12)</f>
        <v>6352</v>
      </c>
      <c r="K12" s="100"/>
    </row>
    <row r="13" spans="1:11" x14ac:dyDescent="0.25">
      <c r="A13" s="100"/>
      <c r="B13" s="100"/>
      <c r="C13" s="115" t="s">
        <v>389</v>
      </c>
      <c r="D13" s="259"/>
      <c r="E13" s="100"/>
      <c r="F13" s="259"/>
      <c r="G13" s="100"/>
      <c r="H13" s="100"/>
      <c r="I13" s="100"/>
      <c r="J13" s="264"/>
      <c r="K13" s="100"/>
    </row>
    <row r="14" spans="1:11" x14ac:dyDescent="0.25">
      <c r="A14" s="100"/>
      <c r="B14" s="100"/>
      <c r="C14" s="115" t="s">
        <v>352</v>
      </c>
      <c r="D14" s="259"/>
      <c r="E14" s="100"/>
      <c r="F14" s="259"/>
      <c r="G14" s="100"/>
      <c r="H14" s="100"/>
      <c r="I14" s="100"/>
      <c r="J14" s="264"/>
      <c r="K14" s="100"/>
    </row>
    <row r="15" spans="1:11" ht="39.6" x14ac:dyDescent="0.25">
      <c r="A15" s="100"/>
      <c r="B15" s="100"/>
      <c r="C15" s="115" t="s">
        <v>390</v>
      </c>
      <c r="D15" s="259"/>
      <c r="E15" s="100"/>
      <c r="F15" s="259"/>
      <c r="G15" s="100"/>
      <c r="H15" s="100"/>
      <c r="I15" s="100"/>
      <c r="J15" s="264"/>
      <c r="K15" s="100"/>
    </row>
    <row r="16" spans="1:11" ht="26.4" x14ac:dyDescent="0.25">
      <c r="A16" s="100"/>
      <c r="B16" s="100"/>
      <c r="C16" s="82" t="s">
        <v>364</v>
      </c>
      <c r="D16" s="103">
        <v>2022</v>
      </c>
      <c r="E16" s="100"/>
      <c r="F16" s="103">
        <v>5324</v>
      </c>
      <c r="G16" s="100"/>
      <c r="H16" s="100"/>
      <c r="I16" s="100"/>
      <c r="J16" s="113">
        <f>SUM(F16:I16)</f>
        <v>5324</v>
      </c>
      <c r="K16" s="100"/>
    </row>
    <row r="17" spans="1:11" ht="26.4" x14ac:dyDescent="0.25">
      <c r="A17" s="100"/>
      <c r="B17" s="100"/>
      <c r="C17" s="115" t="s">
        <v>355</v>
      </c>
      <c r="D17" s="103">
        <v>2023</v>
      </c>
      <c r="E17" s="100"/>
      <c r="F17" s="100"/>
      <c r="G17" s="103">
        <v>271855</v>
      </c>
      <c r="H17" s="100"/>
      <c r="I17" s="100"/>
      <c r="J17" s="113">
        <f>SUM(F17:I17)</f>
        <v>271855</v>
      </c>
      <c r="K17" s="100"/>
    </row>
    <row r="18" spans="1:11" ht="39.6" x14ac:dyDescent="0.25">
      <c r="A18" s="100"/>
      <c r="B18" s="100"/>
      <c r="C18" s="115" t="s">
        <v>356</v>
      </c>
      <c r="D18" s="103">
        <v>2023</v>
      </c>
      <c r="E18" s="100"/>
      <c r="F18" s="100"/>
      <c r="G18" s="103">
        <v>639025</v>
      </c>
      <c r="H18" s="100"/>
      <c r="I18" s="100"/>
      <c r="J18" s="113">
        <f>SUM(F18:I18)</f>
        <v>639025</v>
      </c>
      <c r="K18" s="100"/>
    </row>
    <row r="19" spans="1:11" x14ac:dyDescent="0.25">
      <c r="A19" s="100"/>
      <c r="B19" s="100"/>
      <c r="C19" s="115" t="s">
        <v>357</v>
      </c>
      <c r="D19" s="103" t="s">
        <v>370</v>
      </c>
      <c r="E19" s="100"/>
      <c r="F19" s="100"/>
      <c r="G19" s="103">
        <v>15263</v>
      </c>
      <c r="H19" s="100"/>
      <c r="I19" s="100"/>
      <c r="J19" s="113">
        <f>SUM(F19:I19)</f>
        <v>15263</v>
      </c>
      <c r="K19" s="100"/>
    </row>
    <row r="20" spans="1:11" ht="26.4" x14ac:dyDescent="0.25">
      <c r="A20" s="90" t="s">
        <v>32</v>
      </c>
      <c r="B20" s="258" t="s">
        <v>243</v>
      </c>
      <c r="C20" s="258"/>
      <c r="D20" s="90" t="s">
        <v>120</v>
      </c>
      <c r="E20" s="90">
        <f t="shared" ref="E20:J20" si="2">E21+E102</f>
        <v>3400000</v>
      </c>
      <c r="F20" s="104">
        <f t="shared" si="2"/>
        <v>1488659.47</v>
      </c>
      <c r="G20" s="104">
        <f t="shared" si="2"/>
        <v>97136</v>
      </c>
      <c r="H20" s="104">
        <f t="shared" si="2"/>
        <v>684240</v>
      </c>
      <c r="I20" s="104">
        <f t="shared" si="2"/>
        <v>1954405</v>
      </c>
      <c r="J20" s="104">
        <f t="shared" si="2"/>
        <v>4224440.47</v>
      </c>
      <c r="K20" s="182">
        <f>(J20/E20)</f>
        <v>1.2424824911764705</v>
      </c>
    </row>
    <row r="21" spans="1:11" x14ac:dyDescent="0.25">
      <c r="A21" s="92"/>
      <c r="B21" s="92" t="s">
        <v>6</v>
      </c>
      <c r="C21" s="94" t="s">
        <v>255</v>
      </c>
      <c r="D21" s="92" t="s">
        <v>11</v>
      </c>
      <c r="E21" s="92">
        <v>2600000</v>
      </c>
      <c r="F21" s="110">
        <f>SUM(F22:F101)</f>
        <v>1488659.47</v>
      </c>
      <c r="G21" s="110">
        <f>SUM(G22:G101)</f>
        <v>97136</v>
      </c>
      <c r="H21" s="110">
        <f>SUM(H22:H101)</f>
        <v>684240</v>
      </c>
      <c r="I21" s="110">
        <f>SUM(I22:I101)</f>
        <v>1954405</v>
      </c>
      <c r="J21" s="110">
        <f>SUM(J22:J101)</f>
        <v>4224440.47</v>
      </c>
      <c r="K21" s="111">
        <f>(J21/E21)</f>
        <v>1.624784796153846</v>
      </c>
    </row>
    <row r="22" spans="1:11" x14ac:dyDescent="0.25">
      <c r="A22" s="100"/>
      <c r="B22" s="100" t="s">
        <v>11</v>
      </c>
      <c r="C22" s="112" t="s">
        <v>310</v>
      </c>
      <c r="D22" s="103">
        <v>2021</v>
      </c>
      <c r="E22" s="100"/>
      <c r="F22" s="100"/>
      <c r="G22" s="103">
        <v>10363</v>
      </c>
      <c r="H22" s="100"/>
      <c r="I22" s="100"/>
      <c r="J22" s="113">
        <f>SUM(F22:I22)</f>
        <v>10363</v>
      </c>
      <c r="K22" s="100"/>
    </row>
    <row r="23" spans="1:11" x14ac:dyDescent="0.25">
      <c r="A23" s="100"/>
      <c r="B23" s="100"/>
      <c r="C23" s="112" t="s">
        <v>311</v>
      </c>
      <c r="D23" s="103">
        <v>2021</v>
      </c>
      <c r="E23" s="100"/>
      <c r="F23" s="100"/>
      <c r="G23" s="103">
        <v>5983</v>
      </c>
      <c r="H23" s="100"/>
      <c r="I23" s="100"/>
      <c r="J23" s="113">
        <f t="shared" ref="J23:J85" si="3">SUM(F23:I23)</f>
        <v>5983</v>
      </c>
      <c r="K23" s="100"/>
    </row>
    <row r="24" spans="1:11" x14ac:dyDescent="0.25">
      <c r="A24" s="100"/>
      <c r="B24" s="100"/>
      <c r="C24" s="112" t="s">
        <v>373</v>
      </c>
      <c r="D24" s="103">
        <v>2021</v>
      </c>
      <c r="E24" s="100"/>
      <c r="F24" s="100"/>
      <c r="G24" s="103">
        <v>4677</v>
      </c>
      <c r="H24" s="100"/>
      <c r="I24" s="100"/>
      <c r="J24" s="113">
        <f t="shared" si="3"/>
        <v>4677</v>
      </c>
      <c r="K24" s="100"/>
    </row>
    <row r="25" spans="1:11" x14ac:dyDescent="0.25">
      <c r="A25" s="100"/>
      <c r="B25" s="100"/>
      <c r="C25" s="114" t="s">
        <v>312</v>
      </c>
      <c r="D25" s="103">
        <v>2021</v>
      </c>
      <c r="E25" s="100"/>
      <c r="F25" s="100"/>
      <c r="G25" s="103">
        <v>6823</v>
      </c>
      <c r="H25" s="100"/>
      <c r="I25" s="100"/>
      <c r="J25" s="113">
        <f t="shared" si="3"/>
        <v>6823</v>
      </c>
      <c r="K25" s="100"/>
    </row>
    <row r="26" spans="1:11" x14ac:dyDescent="0.25">
      <c r="A26" s="100"/>
      <c r="B26" s="100"/>
      <c r="C26" s="114" t="s">
        <v>313</v>
      </c>
      <c r="D26" s="103">
        <v>2021</v>
      </c>
      <c r="E26" s="100"/>
      <c r="F26" s="100"/>
      <c r="G26" s="103">
        <v>4702</v>
      </c>
      <c r="H26" s="100"/>
      <c r="I26" s="100"/>
      <c r="J26" s="113">
        <f t="shared" si="3"/>
        <v>4702</v>
      </c>
      <c r="K26" s="100"/>
    </row>
    <row r="27" spans="1:11" x14ac:dyDescent="0.25">
      <c r="A27" s="100"/>
      <c r="B27" s="100"/>
      <c r="C27" s="114" t="s">
        <v>314</v>
      </c>
      <c r="D27" s="103">
        <v>2021</v>
      </c>
      <c r="E27" s="100"/>
      <c r="F27" s="100"/>
      <c r="G27" s="103">
        <v>6626</v>
      </c>
      <c r="H27" s="100"/>
      <c r="I27" s="100"/>
      <c r="J27" s="113">
        <f t="shared" si="3"/>
        <v>6626</v>
      </c>
      <c r="K27" s="100"/>
    </row>
    <row r="28" spans="1:11" x14ac:dyDescent="0.25">
      <c r="A28" s="100"/>
      <c r="B28" s="100"/>
      <c r="C28" s="112" t="s">
        <v>353</v>
      </c>
      <c r="D28" s="103">
        <v>2021</v>
      </c>
      <c r="E28" s="100"/>
      <c r="F28" s="100"/>
      <c r="G28" s="103">
        <v>9046</v>
      </c>
      <c r="H28" s="100"/>
      <c r="I28" s="100"/>
      <c r="J28" s="113">
        <f t="shared" si="3"/>
        <v>9046</v>
      </c>
      <c r="K28" s="100"/>
    </row>
    <row r="29" spans="1:11" x14ac:dyDescent="0.25">
      <c r="A29" s="100"/>
      <c r="B29" s="100"/>
      <c r="C29" s="112" t="s">
        <v>315</v>
      </c>
      <c r="D29" s="103">
        <v>2021</v>
      </c>
      <c r="E29" s="100"/>
      <c r="F29" s="100"/>
      <c r="G29" s="103">
        <v>5158</v>
      </c>
      <c r="H29" s="100"/>
      <c r="I29" s="100"/>
      <c r="J29" s="113">
        <f t="shared" si="3"/>
        <v>5158</v>
      </c>
      <c r="K29" s="100"/>
    </row>
    <row r="30" spans="1:11" x14ac:dyDescent="0.25">
      <c r="A30" s="100"/>
      <c r="B30" s="100"/>
      <c r="C30" s="112" t="s">
        <v>316</v>
      </c>
      <c r="D30" s="103">
        <v>2021</v>
      </c>
      <c r="E30" s="100"/>
      <c r="F30" s="100"/>
      <c r="G30" s="103">
        <v>5670</v>
      </c>
      <c r="H30" s="100"/>
      <c r="I30" s="100"/>
      <c r="J30" s="113">
        <f t="shared" si="3"/>
        <v>5670</v>
      </c>
      <c r="K30" s="100"/>
    </row>
    <row r="31" spans="1:11" x14ac:dyDescent="0.25">
      <c r="A31" s="100"/>
      <c r="B31" s="100"/>
      <c r="C31" s="112" t="s">
        <v>317</v>
      </c>
      <c r="D31" s="103">
        <v>2021</v>
      </c>
      <c r="E31" s="100"/>
      <c r="F31" s="100"/>
      <c r="G31" s="103">
        <v>1965</v>
      </c>
      <c r="H31" s="100"/>
      <c r="I31" s="100"/>
      <c r="J31" s="113">
        <f t="shared" si="3"/>
        <v>1965</v>
      </c>
      <c r="K31" s="100"/>
    </row>
    <row r="32" spans="1:11" x14ac:dyDescent="0.25">
      <c r="A32" s="100"/>
      <c r="B32" s="100"/>
      <c r="C32" s="112" t="s">
        <v>318</v>
      </c>
      <c r="D32" s="103">
        <v>2021</v>
      </c>
      <c r="E32" s="100"/>
      <c r="F32" s="103">
        <v>15126.47</v>
      </c>
      <c r="G32" s="100"/>
      <c r="H32" s="100"/>
      <c r="I32" s="100"/>
      <c r="J32" s="113">
        <f t="shared" si="3"/>
        <v>15126.47</v>
      </c>
      <c r="K32" s="100"/>
    </row>
    <row r="33" spans="1:11" x14ac:dyDescent="0.25">
      <c r="A33" s="100"/>
      <c r="B33" s="100"/>
      <c r="C33" s="112" t="s">
        <v>319</v>
      </c>
      <c r="D33" s="103">
        <v>2021</v>
      </c>
      <c r="E33" s="100"/>
      <c r="F33" s="100"/>
      <c r="G33" s="100"/>
      <c r="H33" s="100"/>
      <c r="I33" s="103">
        <v>32369</v>
      </c>
      <c r="J33" s="113">
        <f t="shared" si="3"/>
        <v>32369</v>
      </c>
      <c r="K33" s="100"/>
    </row>
    <row r="34" spans="1:11" x14ac:dyDescent="0.25">
      <c r="A34" s="100"/>
      <c r="B34" s="100"/>
      <c r="C34" s="112" t="s">
        <v>320</v>
      </c>
      <c r="D34" s="103">
        <v>2021</v>
      </c>
      <c r="E34" s="100"/>
      <c r="F34" s="100"/>
      <c r="G34" s="100"/>
      <c r="H34" s="100"/>
      <c r="I34" s="103">
        <v>27689</v>
      </c>
      <c r="J34" s="113">
        <f t="shared" si="3"/>
        <v>27689</v>
      </c>
      <c r="K34" s="100"/>
    </row>
    <row r="35" spans="1:11" x14ac:dyDescent="0.25">
      <c r="A35" s="100"/>
      <c r="B35" s="100"/>
      <c r="C35" s="112" t="s">
        <v>321</v>
      </c>
      <c r="D35" s="103">
        <v>2021</v>
      </c>
      <c r="E35" s="100"/>
      <c r="F35" s="100"/>
      <c r="G35" s="100"/>
      <c r="H35" s="100"/>
      <c r="I35" s="103">
        <v>12599</v>
      </c>
      <c r="J35" s="113">
        <f t="shared" si="3"/>
        <v>12599</v>
      </c>
      <c r="K35" s="100"/>
    </row>
    <row r="36" spans="1:11" x14ac:dyDescent="0.25">
      <c r="A36" s="100"/>
      <c r="B36" s="100"/>
      <c r="C36" s="112" t="s">
        <v>322</v>
      </c>
      <c r="D36" s="103">
        <v>2021</v>
      </c>
      <c r="E36" s="100"/>
      <c r="F36" s="100"/>
      <c r="G36" s="100"/>
      <c r="H36" s="100"/>
      <c r="I36" s="103">
        <v>19612</v>
      </c>
      <c r="J36" s="113">
        <f t="shared" si="3"/>
        <v>19612</v>
      </c>
      <c r="K36" s="100"/>
    </row>
    <row r="37" spans="1:11" x14ac:dyDescent="0.25">
      <c r="A37" s="100"/>
      <c r="B37" s="100"/>
      <c r="C37" s="112" t="s">
        <v>323</v>
      </c>
      <c r="D37" s="103">
        <v>2021</v>
      </c>
      <c r="E37" s="100"/>
      <c r="F37" s="100"/>
      <c r="G37" s="100"/>
      <c r="H37" s="100"/>
      <c r="I37" s="103">
        <v>33389</v>
      </c>
      <c r="J37" s="113">
        <f t="shared" si="3"/>
        <v>33389</v>
      </c>
      <c r="K37" s="100"/>
    </row>
    <row r="38" spans="1:11" x14ac:dyDescent="0.25">
      <c r="A38" s="100"/>
      <c r="B38" s="100"/>
      <c r="C38" s="112" t="s">
        <v>324</v>
      </c>
      <c r="D38" s="103">
        <v>2021</v>
      </c>
      <c r="E38" s="100"/>
      <c r="F38" s="100"/>
      <c r="G38" s="100"/>
      <c r="H38" s="100"/>
      <c r="I38" s="103">
        <v>21258</v>
      </c>
      <c r="J38" s="113">
        <f t="shared" si="3"/>
        <v>21258</v>
      </c>
      <c r="K38" s="100"/>
    </row>
    <row r="39" spans="1:11" x14ac:dyDescent="0.25">
      <c r="A39" s="100"/>
      <c r="B39" s="100"/>
      <c r="C39" s="112" t="s">
        <v>325</v>
      </c>
      <c r="D39" s="103">
        <v>2021</v>
      </c>
      <c r="E39" s="100"/>
      <c r="F39" s="100"/>
      <c r="G39" s="100"/>
      <c r="H39" s="100"/>
      <c r="I39" s="103">
        <v>10559</v>
      </c>
      <c r="J39" s="113">
        <f t="shared" si="3"/>
        <v>10559</v>
      </c>
      <c r="K39" s="100"/>
    </row>
    <row r="40" spans="1:11" x14ac:dyDescent="0.25">
      <c r="A40" s="100"/>
      <c r="B40" s="100"/>
      <c r="C40" s="112" t="s">
        <v>326</v>
      </c>
      <c r="D40" s="103">
        <v>2021</v>
      </c>
      <c r="E40" s="100"/>
      <c r="F40" s="100"/>
      <c r="G40" s="100"/>
      <c r="H40" s="100"/>
      <c r="I40" s="103">
        <v>43509</v>
      </c>
      <c r="J40" s="113">
        <f t="shared" si="3"/>
        <v>43509</v>
      </c>
      <c r="K40" s="100"/>
    </row>
    <row r="41" spans="1:11" x14ac:dyDescent="0.25">
      <c r="A41" s="100"/>
      <c r="B41" s="100"/>
      <c r="C41" s="112" t="s">
        <v>327</v>
      </c>
      <c r="D41" s="103">
        <v>2021</v>
      </c>
      <c r="E41" s="100"/>
      <c r="F41" s="100"/>
      <c r="G41" s="100"/>
      <c r="H41" s="100"/>
      <c r="I41" s="103">
        <v>39471</v>
      </c>
      <c r="J41" s="113">
        <f t="shared" si="3"/>
        <v>39471</v>
      </c>
      <c r="K41" s="100"/>
    </row>
    <row r="42" spans="1:11" x14ac:dyDescent="0.25">
      <c r="A42" s="100"/>
      <c r="B42" s="100"/>
      <c r="C42" s="112" t="s">
        <v>328</v>
      </c>
      <c r="D42" s="103">
        <v>2021</v>
      </c>
      <c r="E42" s="100"/>
      <c r="F42" s="100"/>
      <c r="G42" s="100"/>
      <c r="H42" s="100"/>
      <c r="I42" s="103">
        <v>37393</v>
      </c>
      <c r="J42" s="113">
        <f t="shared" si="3"/>
        <v>37393</v>
      </c>
      <c r="K42" s="100"/>
    </row>
    <row r="43" spans="1:11" x14ac:dyDescent="0.25">
      <c r="A43" s="100"/>
      <c r="B43" s="100"/>
      <c r="C43" s="112" t="s">
        <v>329</v>
      </c>
      <c r="D43" s="103">
        <v>2021</v>
      </c>
      <c r="E43" s="100"/>
      <c r="F43" s="100"/>
      <c r="G43" s="100"/>
      <c r="H43" s="100"/>
      <c r="I43" s="103">
        <v>25840</v>
      </c>
      <c r="J43" s="113">
        <f t="shared" si="3"/>
        <v>25840</v>
      </c>
      <c r="K43" s="100"/>
    </row>
    <row r="44" spans="1:11" x14ac:dyDescent="0.25">
      <c r="A44" s="100"/>
      <c r="B44" s="100"/>
      <c r="C44" s="114" t="s">
        <v>330</v>
      </c>
      <c r="D44" s="103">
        <v>2021</v>
      </c>
      <c r="E44" s="100"/>
      <c r="F44" s="100"/>
      <c r="G44" s="100"/>
      <c r="H44" s="100"/>
      <c r="I44" s="103">
        <v>15792</v>
      </c>
      <c r="J44" s="113">
        <f t="shared" si="3"/>
        <v>15792</v>
      </c>
      <c r="K44" s="100"/>
    </row>
    <row r="45" spans="1:11" x14ac:dyDescent="0.25">
      <c r="A45" s="100"/>
      <c r="B45" s="100"/>
      <c r="C45" s="114" t="s">
        <v>331</v>
      </c>
      <c r="D45" s="103">
        <v>2021</v>
      </c>
      <c r="E45" s="100"/>
      <c r="F45" s="100"/>
      <c r="G45" s="100"/>
      <c r="H45" s="100"/>
      <c r="I45" s="103">
        <v>39960</v>
      </c>
      <c r="J45" s="113">
        <f t="shared" si="3"/>
        <v>39960</v>
      </c>
      <c r="K45" s="100"/>
    </row>
    <row r="46" spans="1:11" x14ac:dyDescent="0.25">
      <c r="A46" s="100"/>
      <c r="B46" s="100"/>
      <c r="C46" s="112" t="s">
        <v>332</v>
      </c>
      <c r="D46" s="103">
        <v>2021</v>
      </c>
      <c r="E46" s="100"/>
      <c r="F46" s="100"/>
      <c r="G46" s="100"/>
      <c r="H46" s="100"/>
      <c r="I46" s="103">
        <v>25336</v>
      </c>
      <c r="J46" s="113">
        <f t="shared" si="3"/>
        <v>25336</v>
      </c>
      <c r="K46" s="100"/>
    </row>
    <row r="47" spans="1:11" x14ac:dyDescent="0.25">
      <c r="A47" s="100"/>
      <c r="B47" s="100"/>
      <c r="C47" s="112" t="s">
        <v>333</v>
      </c>
      <c r="D47" s="103">
        <v>2021</v>
      </c>
      <c r="E47" s="100"/>
      <c r="F47" s="100"/>
      <c r="G47" s="100"/>
      <c r="H47" s="100"/>
      <c r="I47" s="103">
        <v>55834</v>
      </c>
      <c r="J47" s="113">
        <f t="shared" si="3"/>
        <v>55834</v>
      </c>
      <c r="K47" s="100"/>
    </row>
    <row r="48" spans="1:11" x14ac:dyDescent="0.25">
      <c r="A48" s="100"/>
      <c r="B48" s="100"/>
      <c r="C48" s="112" t="s">
        <v>334</v>
      </c>
      <c r="D48" s="103">
        <v>2021</v>
      </c>
      <c r="E48" s="100"/>
      <c r="F48" s="100"/>
      <c r="G48" s="100"/>
      <c r="H48" s="100"/>
      <c r="I48" s="103">
        <v>220500</v>
      </c>
      <c r="J48" s="113">
        <f t="shared" si="3"/>
        <v>220500</v>
      </c>
      <c r="K48" s="100"/>
    </row>
    <row r="49" spans="1:11" x14ac:dyDescent="0.25">
      <c r="A49" s="100"/>
      <c r="B49" s="100"/>
      <c r="C49" s="112" t="s">
        <v>335</v>
      </c>
      <c r="D49" s="103">
        <v>2021</v>
      </c>
      <c r="E49" s="100"/>
      <c r="F49" s="100"/>
      <c r="G49" s="100"/>
      <c r="H49" s="100"/>
      <c r="I49" s="103">
        <v>18883</v>
      </c>
      <c r="J49" s="113">
        <f t="shared" si="3"/>
        <v>18883</v>
      </c>
      <c r="K49" s="100"/>
    </row>
    <row r="50" spans="1:11" x14ac:dyDescent="0.25">
      <c r="A50" s="100"/>
      <c r="B50" s="100"/>
      <c r="C50" s="112" t="s">
        <v>336</v>
      </c>
      <c r="D50" s="103">
        <v>2021</v>
      </c>
      <c r="E50" s="100"/>
      <c r="F50" s="100"/>
      <c r="G50" s="100"/>
      <c r="H50" s="100"/>
      <c r="I50" s="103">
        <v>27545</v>
      </c>
      <c r="J50" s="113">
        <f t="shared" si="3"/>
        <v>27545</v>
      </c>
      <c r="K50" s="100"/>
    </row>
    <row r="51" spans="1:11" x14ac:dyDescent="0.25">
      <c r="A51" s="100"/>
      <c r="B51" s="100"/>
      <c r="C51" s="112" t="s">
        <v>337</v>
      </c>
      <c r="D51" s="103">
        <v>2021</v>
      </c>
      <c r="E51" s="100"/>
      <c r="F51" s="100"/>
      <c r="G51" s="100"/>
      <c r="H51" s="100"/>
      <c r="I51" s="103">
        <v>33905</v>
      </c>
      <c r="J51" s="113">
        <f t="shared" si="3"/>
        <v>33905</v>
      </c>
      <c r="K51" s="100"/>
    </row>
    <row r="52" spans="1:11" x14ac:dyDescent="0.25">
      <c r="A52" s="100"/>
      <c r="B52" s="100"/>
      <c r="C52" s="112" t="s">
        <v>338</v>
      </c>
      <c r="D52" s="103">
        <v>2021</v>
      </c>
      <c r="E52" s="100"/>
      <c r="F52" s="100"/>
      <c r="G52" s="100"/>
      <c r="H52" s="100"/>
      <c r="I52" s="103">
        <v>111475</v>
      </c>
      <c r="J52" s="113">
        <f t="shared" si="3"/>
        <v>111475</v>
      </c>
      <c r="K52" s="100"/>
    </row>
    <row r="53" spans="1:11" x14ac:dyDescent="0.25">
      <c r="A53" s="100"/>
      <c r="B53" s="100"/>
      <c r="C53" s="112" t="s">
        <v>339</v>
      </c>
      <c r="D53" s="103">
        <v>2021</v>
      </c>
      <c r="E53" s="100"/>
      <c r="F53" s="100"/>
      <c r="G53" s="100"/>
      <c r="H53" s="100"/>
      <c r="I53" s="103">
        <v>24488</v>
      </c>
      <c r="J53" s="113">
        <f t="shared" si="3"/>
        <v>24488</v>
      </c>
      <c r="K53" s="100"/>
    </row>
    <row r="54" spans="1:11" x14ac:dyDescent="0.25">
      <c r="A54" s="100"/>
      <c r="B54" s="100"/>
      <c r="C54" s="112" t="s">
        <v>340</v>
      </c>
      <c r="D54" s="103">
        <v>2021</v>
      </c>
      <c r="E54" s="100"/>
      <c r="F54" s="100"/>
      <c r="G54" s="100"/>
      <c r="H54" s="103">
        <v>205406</v>
      </c>
      <c r="I54" s="100"/>
      <c r="J54" s="113">
        <f t="shared" si="3"/>
        <v>205406</v>
      </c>
      <c r="K54" s="100"/>
    </row>
    <row r="55" spans="1:11" x14ac:dyDescent="0.25">
      <c r="A55" s="100"/>
      <c r="B55" s="100"/>
      <c r="C55" s="112" t="s">
        <v>341</v>
      </c>
      <c r="D55" s="103">
        <v>2021</v>
      </c>
      <c r="E55" s="100"/>
      <c r="F55" s="100"/>
      <c r="G55" s="100"/>
      <c r="H55" s="103">
        <v>61973</v>
      </c>
      <c r="I55" s="100"/>
      <c r="J55" s="113">
        <f t="shared" si="3"/>
        <v>61973</v>
      </c>
      <c r="K55" s="100"/>
    </row>
    <row r="56" spans="1:11" x14ac:dyDescent="0.25">
      <c r="A56" s="100"/>
      <c r="B56" s="100"/>
      <c r="C56" s="112" t="s">
        <v>342</v>
      </c>
      <c r="D56" s="103">
        <v>2021</v>
      </c>
      <c r="E56" s="100"/>
      <c r="F56" s="100"/>
      <c r="G56" s="100"/>
      <c r="H56" s="103">
        <v>39200</v>
      </c>
      <c r="I56" s="100"/>
      <c r="J56" s="113">
        <f t="shared" si="3"/>
        <v>39200</v>
      </c>
      <c r="K56" s="100"/>
    </row>
    <row r="57" spans="1:11" x14ac:dyDescent="0.25">
      <c r="A57" s="100"/>
      <c r="B57" s="100"/>
      <c r="C57" s="112" t="s">
        <v>343</v>
      </c>
      <c r="D57" s="103">
        <v>2021</v>
      </c>
      <c r="E57" s="100"/>
      <c r="F57" s="100"/>
      <c r="G57" s="100"/>
      <c r="H57" s="103">
        <v>27769</v>
      </c>
      <c r="I57" s="100"/>
      <c r="J57" s="113">
        <f t="shared" si="3"/>
        <v>27769</v>
      </c>
      <c r="K57" s="100"/>
    </row>
    <row r="58" spans="1:11" x14ac:dyDescent="0.25">
      <c r="A58" s="100"/>
      <c r="B58" s="100"/>
      <c r="C58" s="112" t="s">
        <v>344</v>
      </c>
      <c r="D58" s="103">
        <v>2021</v>
      </c>
      <c r="E58" s="100"/>
      <c r="F58" s="100"/>
      <c r="G58" s="100"/>
      <c r="H58" s="103">
        <v>110696</v>
      </c>
      <c r="I58" s="100"/>
      <c r="J58" s="113">
        <f t="shared" si="3"/>
        <v>110696</v>
      </c>
      <c r="K58" s="100"/>
    </row>
    <row r="59" spans="1:11" x14ac:dyDescent="0.25">
      <c r="A59" s="100"/>
      <c r="B59" s="100"/>
      <c r="C59" s="112" t="s">
        <v>345</v>
      </c>
      <c r="D59" s="103">
        <v>2021</v>
      </c>
      <c r="E59" s="100"/>
      <c r="F59" s="100"/>
      <c r="G59" s="100"/>
      <c r="H59" s="103">
        <v>31405</v>
      </c>
      <c r="I59" s="100"/>
      <c r="J59" s="113">
        <f t="shared" si="3"/>
        <v>31405</v>
      </c>
      <c r="K59" s="100"/>
    </row>
    <row r="60" spans="1:11" x14ac:dyDescent="0.25">
      <c r="A60" s="100"/>
      <c r="B60" s="100"/>
      <c r="C60" s="112" t="s">
        <v>346</v>
      </c>
      <c r="D60" s="103">
        <v>2021</v>
      </c>
      <c r="E60" s="100"/>
      <c r="F60" s="100"/>
      <c r="G60" s="100"/>
      <c r="H60" s="103">
        <v>74907</v>
      </c>
      <c r="I60" s="100"/>
      <c r="J60" s="113">
        <f t="shared" si="3"/>
        <v>74907</v>
      </c>
      <c r="K60" s="100"/>
    </row>
    <row r="61" spans="1:11" x14ac:dyDescent="0.25">
      <c r="A61" s="100"/>
      <c r="B61" s="100"/>
      <c r="C61" s="112" t="s">
        <v>347</v>
      </c>
      <c r="D61" s="103">
        <v>2021</v>
      </c>
      <c r="E61" s="100"/>
      <c r="F61" s="100"/>
      <c r="G61" s="100"/>
      <c r="H61" s="103">
        <v>132884</v>
      </c>
      <c r="I61" s="100"/>
      <c r="J61" s="113">
        <f t="shared" si="3"/>
        <v>132884</v>
      </c>
      <c r="K61" s="100"/>
    </row>
    <row r="62" spans="1:11" x14ac:dyDescent="0.25">
      <c r="A62" s="100"/>
      <c r="B62" s="100"/>
      <c r="C62" s="82" t="s">
        <v>319</v>
      </c>
      <c r="D62" s="103">
        <v>2022</v>
      </c>
      <c r="E62" s="100"/>
      <c r="F62" s="100"/>
      <c r="G62" s="100"/>
      <c r="H62" s="100"/>
      <c r="I62" s="103">
        <v>91873</v>
      </c>
      <c r="J62" s="113">
        <f t="shared" si="3"/>
        <v>91873</v>
      </c>
      <c r="K62" s="100"/>
    </row>
    <row r="63" spans="1:11" x14ac:dyDescent="0.25">
      <c r="A63" s="100"/>
      <c r="B63" s="100"/>
      <c r="C63" s="82" t="s">
        <v>320</v>
      </c>
      <c r="D63" s="103">
        <v>2022</v>
      </c>
      <c r="E63" s="100"/>
      <c r="F63" s="100"/>
      <c r="G63" s="100"/>
      <c r="H63" s="100"/>
      <c r="I63" s="103">
        <v>59674</v>
      </c>
      <c r="J63" s="113">
        <f t="shared" si="3"/>
        <v>59674</v>
      </c>
      <c r="K63" s="100"/>
    </row>
    <row r="64" spans="1:11" x14ac:dyDescent="0.25">
      <c r="A64" s="100"/>
      <c r="B64" s="100"/>
      <c r="C64" s="82" t="s">
        <v>321</v>
      </c>
      <c r="D64" s="103">
        <v>2022</v>
      </c>
      <c r="E64" s="100"/>
      <c r="F64" s="100"/>
      <c r="G64" s="100"/>
      <c r="H64" s="100"/>
      <c r="I64" s="103">
        <v>25642</v>
      </c>
      <c r="J64" s="113">
        <f t="shared" si="3"/>
        <v>25642</v>
      </c>
      <c r="K64" s="100"/>
    </row>
    <row r="65" spans="1:11" x14ac:dyDescent="0.25">
      <c r="A65" s="100"/>
      <c r="B65" s="100"/>
      <c r="C65" s="82" t="s">
        <v>322</v>
      </c>
      <c r="D65" s="103">
        <v>2022</v>
      </c>
      <c r="E65" s="100"/>
      <c r="F65" s="100"/>
      <c r="G65" s="100"/>
      <c r="H65" s="100"/>
      <c r="I65" s="103">
        <v>52816</v>
      </c>
      <c r="J65" s="113">
        <f t="shared" si="3"/>
        <v>52816</v>
      </c>
      <c r="K65" s="100"/>
    </row>
    <row r="66" spans="1:11" x14ac:dyDescent="0.25">
      <c r="A66" s="100"/>
      <c r="B66" s="100"/>
      <c r="C66" s="82" t="s">
        <v>323</v>
      </c>
      <c r="D66" s="103">
        <v>2022</v>
      </c>
      <c r="E66" s="100"/>
      <c r="F66" s="100"/>
      <c r="G66" s="100"/>
      <c r="H66" s="100"/>
      <c r="I66" s="103">
        <v>69111</v>
      </c>
      <c r="J66" s="113">
        <f t="shared" si="3"/>
        <v>69111</v>
      </c>
      <c r="K66" s="100"/>
    </row>
    <row r="67" spans="1:11" x14ac:dyDescent="0.25">
      <c r="A67" s="100"/>
      <c r="B67" s="100"/>
      <c r="C67" s="82" t="s">
        <v>324</v>
      </c>
      <c r="D67" s="103">
        <v>2022</v>
      </c>
      <c r="E67" s="100"/>
      <c r="F67" s="100"/>
      <c r="G67" s="100"/>
      <c r="H67" s="100"/>
      <c r="I67" s="103">
        <v>45925</v>
      </c>
      <c r="J67" s="113">
        <f t="shared" si="3"/>
        <v>45925</v>
      </c>
      <c r="K67" s="100"/>
    </row>
    <row r="68" spans="1:11" x14ac:dyDescent="0.25">
      <c r="A68" s="100"/>
      <c r="B68" s="100"/>
      <c r="C68" s="82" t="s">
        <v>325</v>
      </c>
      <c r="D68" s="103">
        <v>2022</v>
      </c>
      <c r="E68" s="100"/>
      <c r="F68" s="100"/>
      <c r="G68" s="100"/>
      <c r="H68" s="100"/>
      <c r="I68" s="103">
        <v>34201</v>
      </c>
      <c r="J68" s="113">
        <f t="shared" si="3"/>
        <v>34201</v>
      </c>
      <c r="K68" s="100"/>
    </row>
    <row r="69" spans="1:11" x14ac:dyDescent="0.25">
      <c r="A69" s="100"/>
      <c r="B69" s="100"/>
      <c r="C69" s="82" t="s">
        <v>326</v>
      </c>
      <c r="D69" s="103">
        <v>2022</v>
      </c>
      <c r="E69" s="100"/>
      <c r="F69" s="100"/>
      <c r="G69" s="100"/>
      <c r="H69" s="100"/>
      <c r="I69" s="103">
        <v>89948</v>
      </c>
      <c r="J69" s="113">
        <f t="shared" si="3"/>
        <v>89948</v>
      </c>
      <c r="K69" s="100"/>
    </row>
    <row r="70" spans="1:11" x14ac:dyDescent="0.25">
      <c r="A70" s="100"/>
      <c r="B70" s="100"/>
      <c r="C70" s="82" t="s">
        <v>327</v>
      </c>
      <c r="D70" s="103">
        <v>2022</v>
      </c>
      <c r="E70" s="100"/>
      <c r="F70" s="100"/>
      <c r="G70" s="100"/>
      <c r="H70" s="100"/>
      <c r="I70" s="103">
        <v>106868</v>
      </c>
      <c r="J70" s="113">
        <f t="shared" si="3"/>
        <v>106868</v>
      </c>
      <c r="K70" s="100"/>
    </row>
    <row r="71" spans="1:11" x14ac:dyDescent="0.25">
      <c r="A71" s="100"/>
      <c r="B71" s="100"/>
      <c r="C71" s="82" t="s">
        <v>328</v>
      </c>
      <c r="D71" s="103">
        <v>2022</v>
      </c>
      <c r="E71" s="100"/>
      <c r="F71" s="100"/>
      <c r="G71" s="100"/>
      <c r="H71" s="100"/>
      <c r="I71" s="103">
        <v>77462</v>
      </c>
      <c r="J71" s="113">
        <f t="shared" si="3"/>
        <v>77462</v>
      </c>
      <c r="K71" s="100"/>
    </row>
    <row r="72" spans="1:11" x14ac:dyDescent="0.25">
      <c r="A72" s="100"/>
      <c r="B72" s="100"/>
      <c r="C72" s="82" t="s">
        <v>329</v>
      </c>
      <c r="D72" s="103">
        <v>2022</v>
      </c>
      <c r="E72" s="100"/>
      <c r="F72" s="100"/>
      <c r="G72" s="100"/>
      <c r="H72" s="100"/>
      <c r="I72" s="103">
        <v>44041</v>
      </c>
      <c r="J72" s="113">
        <f t="shared" si="3"/>
        <v>44041</v>
      </c>
      <c r="K72" s="100"/>
    </row>
    <row r="73" spans="1:11" x14ac:dyDescent="0.25">
      <c r="A73" s="100"/>
      <c r="B73" s="100"/>
      <c r="C73" s="114" t="s">
        <v>330</v>
      </c>
      <c r="D73" s="103">
        <v>2022</v>
      </c>
      <c r="E73" s="100"/>
      <c r="F73" s="100"/>
      <c r="G73" s="100"/>
      <c r="H73" s="100"/>
      <c r="I73" s="103">
        <v>42959</v>
      </c>
      <c r="J73" s="113">
        <f t="shared" si="3"/>
        <v>42959</v>
      </c>
      <c r="K73" s="100"/>
    </row>
    <row r="74" spans="1:11" x14ac:dyDescent="0.25">
      <c r="A74" s="100"/>
      <c r="B74" s="100"/>
      <c r="C74" s="114" t="s">
        <v>331</v>
      </c>
      <c r="D74" s="103">
        <v>2022</v>
      </c>
      <c r="E74" s="100"/>
      <c r="F74" s="100"/>
      <c r="G74" s="100"/>
      <c r="H74" s="100"/>
      <c r="I74" s="103">
        <v>45656</v>
      </c>
      <c r="J74" s="113">
        <f t="shared" si="3"/>
        <v>45656</v>
      </c>
      <c r="K74" s="100"/>
    </row>
    <row r="75" spans="1:11" x14ac:dyDescent="0.25">
      <c r="A75" s="100"/>
      <c r="B75" s="100"/>
      <c r="C75" s="82" t="s">
        <v>332</v>
      </c>
      <c r="D75" s="103">
        <v>2022</v>
      </c>
      <c r="E75" s="100"/>
      <c r="F75" s="100"/>
      <c r="G75" s="100"/>
      <c r="H75" s="100"/>
      <c r="I75" s="103">
        <v>700</v>
      </c>
      <c r="J75" s="113">
        <f t="shared" si="3"/>
        <v>700</v>
      </c>
      <c r="K75" s="100"/>
    </row>
    <row r="76" spans="1:11" x14ac:dyDescent="0.25">
      <c r="A76" s="100"/>
      <c r="B76" s="100"/>
      <c r="C76" s="82" t="s">
        <v>333</v>
      </c>
      <c r="D76" s="103">
        <v>2022</v>
      </c>
      <c r="E76" s="100"/>
      <c r="F76" s="100"/>
      <c r="G76" s="100"/>
      <c r="H76" s="100"/>
      <c r="I76" s="103">
        <v>1447</v>
      </c>
      <c r="J76" s="113">
        <f t="shared" si="3"/>
        <v>1447</v>
      </c>
      <c r="K76" s="100"/>
    </row>
    <row r="77" spans="1:11" x14ac:dyDescent="0.25">
      <c r="A77" s="100"/>
      <c r="B77" s="100"/>
      <c r="C77" s="82" t="s">
        <v>334</v>
      </c>
      <c r="D77" s="103">
        <v>2022</v>
      </c>
      <c r="E77" s="100"/>
      <c r="F77" s="100"/>
      <c r="G77" s="100"/>
      <c r="H77" s="100"/>
      <c r="I77" s="103">
        <v>242031</v>
      </c>
      <c r="J77" s="113">
        <f t="shared" si="3"/>
        <v>242031</v>
      </c>
      <c r="K77" s="100"/>
    </row>
    <row r="78" spans="1:11" x14ac:dyDescent="0.25">
      <c r="A78" s="100"/>
      <c r="B78" s="100"/>
      <c r="C78" s="82" t="s">
        <v>335</v>
      </c>
      <c r="D78" s="103">
        <v>2022</v>
      </c>
      <c r="E78" s="100"/>
      <c r="F78" s="100"/>
      <c r="G78" s="100"/>
      <c r="H78" s="100"/>
      <c r="I78" s="103">
        <v>41912</v>
      </c>
      <c r="J78" s="113">
        <f t="shared" si="3"/>
        <v>41912</v>
      </c>
      <c r="K78" s="100"/>
    </row>
    <row r="79" spans="1:11" x14ac:dyDescent="0.25">
      <c r="A79" s="100"/>
      <c r="B79" s="100"/>
      <c r="C79" s="82" t="s">
        <v>336</v>
      </c>
      <c r="D79" s="103">
        <v>2022</v>
      </c>
      <c r="E79" s="100"/>
      <c r="F79" s="100"/>
      <c r="G79" s="100"/>
      <c r="H79" s="100"/>
      <c r="I79" s="103">
        <v>683</v>
      </c>
      <c r="J79" s="113">
        <f t="shared" si="3"/>
        <v>683</v>
      </c>
      <c r="K79" s="100"/>
    </row>
    <row r="80" spans="1:11" x14ac:dyDescent="0.25">
      <c r="A80" s="100"/>
      <c r="B80" s="100"/>
      <c r="C80" s="82" t="s">
        <v>337</v>
      </c>
      <c r="D80" s="103">
        <v>2022</v>
      </c>
      <c r="E80" s="100"/>
      <c r="F80" s="100"/>
      <c r="G80" s="100"/>
      <c r="H80" s="100"/>
      <c r="I80" s="103">
        <v>879</v>
      </c>
      <c r="J80" s="113">
        <f t="shared" si="3"/>
        <v>879</v>
      </c>
      <c r="K80" s="100"/>
    </row>
    <row r="81" spans="1:11" x14ac:dyDescent="0.25">
      <c r="A81" s="100"/>
      <c r="B81" s="100"/>
      <c r="C81" s="82" t="s">
        <v>338</v>
      </c>
      <c r="D81" s="103">
        <v>2022</v>
      </c>
      <c r="E81" s="100"/>
      <c r="F81" s="100"/>
      <c r="G81" s="100"/>
      <c r="H81" s="100"/>
      <c r="I81" s="103">
        <v>2473</v>
      </c>
      <c r="J81" s="113">
        <f t="shared" si="3"/>
        <v>2473</v>
      </c>
      <c r="K81" s="100"/>
    </row>
    <row r="82" spans="1:11" x14ac:dyDescent="0.25">
      <c r="A82" s="100"/>
      <c r="B82" s="100"/>
      <c r="C82" s="82" t="s">
        <v>339</v>
      </c>
      <c r="D82" s="103">
        <v>2022</v>
      </c>
      <c r="E82" s="100"/>
      <c r="F82" s="100"/>
      <c r="G82" s="100"/>
      <c r="H82" s="100"/>
      <c r="I82" s="103">
        <v>698</v>
      </c>
      <c r="J82" s="113">
        <f t="shared" si="3"/>
        <v>698</v>
      </c>
      <c r="K82" s="100"/>
    </row>
    <row r="83" spans="1:11" x14ac:dyDescent="0.25">
      <c r="A83" s="100"/>
      <c r="B83" s="100"/>
      <c r="C83" s="82" t="s">
        <v>354</v>
      </c>
      <c r="D83" s="103">
        <v>2022</v>
      </c>
      <c r="E83" s="100"/>
      <c r="F83" s="103">
        <v>7920</v>
      </c>
      <c r="G83" s="100"/>
      <c r="H83" s="100"/>
      <c r="I83" s="100"/>
      <c r="J83" s="113">
        <f t="shared" si="3"/>
        <v>7920</v>
      </c>
      <c r="K83" s="100"/>
    </row>
    <row r="84" spans="1:11" ht="26.4" x14ac:dyDescent="0.25">
      <c r="A84" s="100"/>
      <c r="B84" s="100"/>
      <c r="C84" s="82" t="s">
        <v>372</v>
      </c>
      <c r="D84" s="103">
        <v>2022</v>
      </c>
      <c r="E84" s="100"/>
      <c r="F84" s="103">
        <v>8400</v>
      </c>
      <c r="G84" s="100"/>
      <c r="H84" s="100"/>
      <c r="I84" s="100"/>
      <c r="J84" s="113">
        <f t="shared" si="3"/>
        <v>8400</v>
      </c>
      <c r="K84" s="100"/>
    </row>
    <row r="85" spans="1:11" ht="26.4" x14ac:dyDescent="0.25">
      <c r="A85" s="100"/>
      <c r="B85" s="100"/>
      <c r="C85" s="82" t="s">
        <v>371</v>
      </c>
      <c r="D85" s="103">
        <v>2022</v>
      </c>
      <c r="E85" s="100"/>
      <c r="F85" s="103">
        <v>8520</v>
      </c>
      <c r="G85" s="100"/>
      <c r="H85" s="100"/>
      <c r="I85" s="100"/>
      <c r="J85" s="113">
        <f t="shared" si="3"/>
        <v>8520</v>
      </c>
      <c r="K85" s="100"/>
    </row>
    <row r="86" spans="1:11" ht="26.4" x14ac:dyDescent="0.25">
      <c r="A86" s="100"/>
      <c r="B86" s="100"/>
      <c r="C86" s="112" t="s">
        <v>374</v>
      </c>
      <c r="D86" s="103">
        <v>2022</v>
      </c>
      <c r="E86" s="100"/>
      <c r="F86" s="103">
        <v>2160</v>
      </c>
      <c r="G86" s="100"/>
      <c r="H86" s="100"/>
      <c r="I86" s="100"/>
      <c r="J86" s="113">
        <f t="shared" ref="J86:J95" si="4">SUM(F86:I86)</f>
        <v>2160</v>
      </c>
      <c r="K86" s="100"/>
    </row>
    <row r="87" spans="1:11" ht="26.4" x14ac:dyDescent="0.25">
      <c r="A87" s="100"/>
      <c r="B87" s="100"/>
      <c r="C87" s="82" t="s">
        <v>375</v>
      </c>
      <c r="D87" s="103">
        <v>2022</v>
      </c>
      <c r="E87" s="100"/>
      <c r="F87" s="103">
        <v>5220</v>
      </c>
      <c r="G87" s="100"/>
      <c r="H87" s="100"/>
      <c r="I87" s="100"/>
      <c r="J87" s="113">
        <f t="shared" si="4"/>
        <v>5220</v>
      </c>
      <c r="K87" s="100"/>
    </row>
    <row r="88" spans="1:11" ht="26.4" x14ac:dyDescent="0.25">
      <c r="A88" s="100"/>
      <c r="B88" s="100"/>
      <c r="C88" s="82" t="s">
        <v>376</v>
      </c>
      <c r="D88" s="103">
        <v>2022</v>
      </c>
      <c r="E88" s="100"/>
      <c r="F88" s="103">
        <v>1080</v>
      </c>
      <c r="G88" s="100"/>
      <c r="H88" s="100"/>
      <c r="I88" s="100"/>
      <c r="J88" s="113">
        <f t="shared" si="4"/>
        <v>1080</v>
      </c>
      <c r="K88" s="100"/>
    </row>
    <row r="89" spans="1:11" ht="26.4" x14ac:dyDescent="0.25">
      <c r="A89" s="100"/>
      <c r="B89" s="100"/>
      <c r="C89" s="82" t="s">
        <v>377</v>
      </c>
      <c r="D89" s="103">
        <v>2022</v>
      </c>
      <c r="E89" s="100"/>
      <c r="F89" s="103">
        <v>864</v>
      </c>
      <c r="G89" s="100"/>
      <c r="H89" s="100"/>
      <c r="I89" s="100"/>
      <c r="J89" s="113">
        <f t="shared" si="4"/>
        <v>864</v>
      </c>
      <c r="K89" s="100"/>
    </row>
    <row r="90" spans="1:11" ht="26.4" x14ac:dyDescent="0.25">
      <c r="A90" s="100"/>
      <c r="B90" s="100"/>
      <c r="C90" s="82" t="s">
        <v>378</v>
      </c>
      <c r="D90" s="103">
        <v>2022</v>
      </c>
      <c r="E90" s="100"/>
      <c r="F90" s="103">
        <v>5820</v>
      </c>
      <c r="G90" s="100"/>
      <c r="H90" s="100"/>
      <c r="I90" s="100"/>
      <c r="J90" s="113">
        <f t="shared" si="4"/>
        <v>5820</v>
      </c>
      <c r="K90" s="100"/>
    </row>
    <row r="91" spans="1:11" ht="26.4" x14ac:dyDescent="0.25">
      <c r="A91" s="100"/>
      <c r="B91" s="100"/>
      <c r="C91" s="82" t="s">
        <v>379</v>
      </c>
      <c r="D91" s="103">
        <v>2022</v>
      </c>
      <c r="E91" s="100"/>
      <c r="F91" s="103">
        <v>936</v>
      </c>
      <c r="G91" s="100"/>
      <c r="H91" s="100"/>
      <c r="I91" s="100"/>
      <c r="J91" s="113">
        <f t="shared" si="4"/>
        <v>936</v>
      </c>
      <c r="K91" s="100"/>
    </row>
    <row r="92" spans="1:11" ht="26.4" x14ac:dyDescent="0.25">
      <c r="A92" s="100"/>
      <c r="B92" s="100"/>
      <c r="C92" s="82" t="s">
        <v>380</v>
      </c>
      <c r="D92" s="103">
        <v>2022</v>
      </c>
      <c r="E92" s="100"/>
      <c r="F92" s="103">
        <v>3120</v>
      </c>
      <c r="G92" s="100"/>
      <c r="H92" s="100"/>
      <c r="I92" s="100"/>
      <c r="J92" s="113">
        <f t="shared" si="4"/>
        <v>3120</v>
      </c>
      <c r="K92" s="100"/>
    </row>
    <row r="93" spans="1:11" ht="26.4" x14ac:dyDescent="0.25">
      <c r="A93" s="100"/>
      <c r="B93" s="100"/>
      <c r="C93" s="82" t="s">
        <v>381</v>
      </c>
      <c r="D93" s="103">
        <v>2022</v>
      </c>
      <c r="E93" s="100"/>
      <c r="F93" s="103">
        <v>5760</v>
      </c>
      <c r="G93" s="100"/>
      <c r="H93" s="100"/>
      <c r="I93" s="100"/>
      <c r="J93" s="113">
        <f t="shared" si="4"/>
        <v>5760</v>
      </c>
      <c r="K93" s="100"/>
    </row>
    <row r="94" spans="1:11" x14ac:dyDescent="0.25">
      <c r="A94" s="100"/>
      <c r="B94" s="100"/>
      <c r="C94" s="82" t="s">
        <v>363</v>
      </c>
      <c r="D94" s="103">
        <v>2022</v>
      </c>
      <c r="E94" s="100"/>
      <c r="F94" s="100"/>
      <c r="G94" s="103">
        <v>36123</v>
      </c>
      <c r="H94" s="100"/>
      <c r="I94" s="100"/>
      <c r="J94" s="113">
        <f t="shared" si="4"/>
        <v>36123</v>
      </c>
      <c r="K94" s="100"/>
    </row>
    <row r="95" spans="1:11" x14ac:dyDescent="0.25">
      <c r="A95" s="100"/>
      <c r="B95" s="100"/>
      <c r="C95" s="82" t="s">
        <v>382</v>
      </c>
      <c r="D95" s="103">
        <v>2022</v>
      </c>
      <c r="E95" s="100"/>
      <c r="F95" s="103">
        <v>23300</v>
      </c>
      <c r="G95" s="100"/>
      <c r="H95" s="100"/>
      <c r="I95" s="100"/>
      <c r="J95" s="113">
        <f t="shared" si="4"/>
        <v>23300</v>
      </c>
      <c r="K95" s="100"/>
    </row>
    <row r="96" spans="1:11" x14ac:dyDescent="0.25">
      <c r="A96" s="100"/>
      <c r="B96" s="100"/>
      <c r="C96" s="115" t="s">
        <v>354</v>
      </c>
      <c r="D96" s="103">
        <v>2023</v>
      </c>
      <c r="E96" s="100"/>
      <c r="F96" s="103">
        <v>307799</v>
      </c>
      <c r="G96" s="100"/>
      <c r="H96" s="100"/>
      <c r="I96" s="100"/>
      <c r="J96" s="113">
        <f t="shared" ref="J96:J101" si="5">SUM(F96:I96)</f>
        <v>307799</v>
      </c>
      <c r="K96" s="100"/>
    </row>
    <row r="97" spans="1:11" x14ac:dyDescent="0.25">
      <c r="A97" s="100"/>
      <c r="B97" s="100"/>
      <c r="C97" s="115" t="s">
        <v>358</v>
      </c>
      <c r="D97" s="103">
        <v>2023</v>
      </c>
      <c r="E97" s="100"/>
      <c r="F97" s="103">
        <v>597278</v>
      </c>
      <c r="G97" s="100"/>
      <c r="H97" s="100"/>
      <c r="I97" s="100"/>
      <c r="J97" s="113">
        <f t="shared" si="5"/>
        <v>597278</v>
      </c>
      <c r="K97" s="100"/>
    </row>
    <row r="98" spans="1:11" ht="26.4" x14ac:dyDescent="0.25">
      <c r="A98" s="100"/>
      <c r="B98" s="100"/>
      <c r="C98" s="115" t="s">
        <v>359</v>
      </c>
      <c r="D98" s="103">
        <v>2023</v>
      </c>
      <c r="E98" s="100"/>
      <c r="F98" s="103">
        <v>98377</v>
      </c>
      <c r="G98" s="100"/>
      <c r="H98" s="100"/>
      <c r="I98" s="100"/>
      <c r="J98" s="113">
        <f t="shared" si="5"/>
        <v>98377</v>
      </c>
      <c r="K98" s="100"/>
    </row>
    <row r="99" spans="1:11" x14ac:dyDescent="0.25">
      <c r="A99" s="100"/>
      <c r="B99" s="100"/>
      <c r="C99" s="115" t="s">
        <v>360</v>
      </c>
      <c r="D99" s="103">
        <v>2023</v>
      </c>
      <c r="E99" s="100"/>
      <c r="F99" s="103">
        <v>257740</v>
      </c>
      <c r="G99" s="100"/>
      <c r="H99" s="100"/>
      <c r="I99" s="100"/>
      <c r="J99" s="113">
        <f t="shared" si="5"/>
        <v>257740</v>
      </c>
      <c r="K99" s="100"/>
    </row>
    <row r="100" spans="1:11" x14ac:dyDescent="0.25">
      <c r="A100" s="100"/>
      <c r="B100" s="100"/>
      <c r="C100" s="115" t="s">
        <v>361</v>
      </c>
      <c r="D100" s="103">
        <v>2023</v>
      </c>
      <c r="E100" s="100"/>
      <c r="F100" s="103">
        <v>84721</v>
      </c>
      <c r="G100" s="100"/>
      <c r="H100" s="100"/>
      <c r="I100" s="100"/>
      <c r="J100" s="113">
        <f t="shared" si="5"/>
        <v>84721</v>
      </c>
      <c r="K100" s="100"/>
    </row>
    <row r="101" spans="1:11" x14ac:dyDescent="0.25">
      <c r="A101" s="100"/>
      <c r="B101" s="100"/>
      <c r="C101" s="115" t="s">
        <v>362</v>
      </c>
      <c r="D101" s="103">
        <v>2023</v>
      </c>
      <c r="E101" s="100"/>
      <c r="F101" s="103">
        <v>54518</v>
      </c>
      <c r="G101" s="100"/>
      <c r="H101" s="100"/>
      <c r="I101" s="100"/>
      <c r="J101" s="113">
        <f t="shared" si="5"/>
        <v>54518</v>
      </c>
      <c r="K101" s="100"/>
    </row>
    <row r="102" spans="1:11" ht="26.4" x14ac:dyDescent="0.25">
      <c r="A102" s="109"/>
      <c r="B102" s="92" t="s">
        <v>7</v>
      </c>
      <c r="C102" s="95" t="s">
        <v>256</v>
      </c>
      <c r="D102" s="92" t="s">
        <v>15</v>
      </c>
      <c r="E102" s="92">
        <v>800000</v>
      </c>
      <c r="F102" s="92">
        <v>0</v>
      </c>
      <c r="G102" s="98">
        <v>0</v>
      </c>
      <c r="H102" s="98">
        <v>0</v>
      </c>
      <c r="I102" s="98">
        <v>0</v>
      </c>
      <c r="J102" s="98">
        <v>0</v>
      </c>
      <c r="K102" s="109"/>
    </row>
    <row r="103" spans="1:11" ht="17.399999999999999" x14ac:dyDescent="0.3">
      <c r="A103" s="261" t="s">
        <v>393</v>
      </c>
      <c r="B103" s="269"/>
      <c r="C103" s="269"/>
      <c r="D103" s="131"/>
      <c r="E103" s="132">
        <f t="shared" ref="E103:J103" si="6">E104+E112+E114</f>
        <v>5100000</v>
      </c>
      <c r="F103" s="132">
        <f t="shared" si="6"/>
        <v>9777</v>
      </c>
      <c r="G103" s="132">
        <f t="shared" si="6"/>
        <v>0</v>
      </c>
      <c r="H103" s="132">
        <f t="shared" si="6"/>
        <v>2286268</v>
      </c>
      <c r="I103" s="132">
        <f t="shared" si="6"/>
        <v>0</v>
      </c>
      <c r="J103" s="132">
        <f t="shared" si="6"/>
        <v>2296045</v>
      </c>
      <c r="K103" s="130">
        <f>(J103/E103)</f>
        <v>0.45020490196078433</v>
      </c>
    </row>
    <row r="104" spans="1:11" ht="26.4" x14ac:dyDescent="0.25">
      <c r="A104" s="96" t="s">
        <v>34</v>
      </c>
      <c r="B104" s="270" t="s">
        <v>38</v>
      </c>
      <c r="C104" s="270"/>
      <c r="D104" s="104"/>
      <c r="E104" s="104">
        <f>SUM(E105:E111)</f>
        <v>3600000</v>
      </c>
      <c r="F104" s="104">
        <f>F105+F111</f>
        <v>9777</v>
      </c>
      <c r="G104" s="104">
        <f>G105+G111</f>
        <v>0</v>
      </c>
      <c r="H104" s="104">
        <f>H105+H111</f>
        <v>2286268</v>
      </c>
      <c r="I104" s="104">
        <f>I105+I111</f>
        <v>0</v>
      </c>
      <c r="J104" s="104">
        <f>J105+J111</f>
        <v>2296045</v>
      </c>
      <c r="K104" s="182">
        <f>(J104/E104)</f>
        <v>0.63779027777777775</v>
      </c>
    </row>
    <row r="105" spans="1:11" ht="26.4" x14ac:dyDescent="0.25">
      <c r="A105" s="109"/>
      <c r="B105" s="92" t="s">
        <v>6</v>
      </c>
      <c r="C105" s="97" t="s">
        <v>257</v>
      </c>
      <c r="D105" s="92" t="s">
        <v>15</v>
      </c>
      <c r="E105" s="98">
        <v>2800000</v>
      </c>
      <c r="F105" s="98">
        <f>SUM(F106:F110)</f>
        <v>9777</v>
      </c>
      <c r="G105" s="98">
        <f>SUM(G106:G110)</f>
        <v>0</v>
      </c>
      <c r="H105" s="98">
        <f>SUM(H106:H110)</f>
        <v>2286268</v>
      </c>
      <c r="I105" s="98">
        <f>SUM(I106:I110)</f>
        <v>0</v>
      </c>
      <c r="J105" s="98">
        <f>SUM(J106:J110)</f>
        <v>2296045</v>
      </c>
      <c r="K105" s="181">
        <f>(J105/E105)</f>
        <v>0.82001607142857147</v>
      </c>
    </row>
    <row r="106" spans="1:11" x14ac:dyDescent="0.25">
      <c r="A106" s="100"/>
      <c r="B106" s="100"/>
      <c r="C106" s="112" t="s">
        <v>366</v>
      </c>
      <c r="D106" s="100">
        <v>2021</v>
      </c>
      <c r="E106" s="103" t="s">
        <v>11</v>
      </c>
      <c r="F106" s="199" t="s">
        <v>11</v>
      </c>
      <c r="G106" s="198"/>
      <c r="H106" s="199">
        <v>1468309</v>
      </c>
      <c r="I106" s="198"/>
      <c r="J106" s="198">
        <f t="shared" ref="J106:J110" si="7">SUM(F106:I106)</f>
        <v>1468309</v>
      </c>
      <c r="K106" s="198"/>
    </row>
    <row r="107" spans="1:11" x14ac:dyDescent="0.25">
      <c r="A107" s="100"/>
      <c r="B107" s="100"/>
      <c r="C107" s="112" t="s">
        <v>367</v>
      </c>
      <c r="D107" s="100">
        <v>2021</v>
      </c>
      <c r="E107" s="103" t="s">
        <v>11</v>
      </c>
      <c r="F107" s="199" t="s">
        <v>11</v>
      </c>
      <c r="G107" s="198"/>
      <c r="H107" s="199">
        <v>347926</v>
      </c>
      <c r="I107" s="198"/>
      <c r="J107" s="198">
        <f t="shared" si="7"/>
        <v>347926</v>
      </c>
      <c r="K107" s="198"/>
    </row>
    <row r="108" spans="1:11" x14ac:dyDescent="0.25">
      <c r="A108" s="100"/>
      <c r="B108" s="100"/>
      <c r="C108" s="112" t="s">
        <v>368</v>
      </c>
      <c r="D108" s="100">
        <v>2021</v>
      </c>
      <c r="E108" s="103" t="s">
        <v>11</v>
      </c>
      <c r="F108" s="199" t="s">
        <v>11</v>
      </c>
      <c r="G108" s="198"/>
      <c r="H108" s="199">
        <v>470033</v>
      </c>
      <c r="I108" s="198"/>
      <c r="J108" s="198">
        <f t="shared" si="7"/>
        <v>470033</v>
      </c>
      <c r="K108" s="198"/>
    </row>
    <row r="109" spans="1:11" ht="26.4" x14ac:dyDescent="0.25">
      <c r="A109" s="100"/>
      <c r="B109" s="100"/>
      <c r="C109" s="115" t="s">
        <v>385</v>
      </c>
      <c r="D109" s="100">
        <v>2023</v>
      </c>
      <c r="E109" s="103" t="s">
        <v>11</v>
      </c>
      <c r="F109" s="199">
        <v>7985</v>
      </c>
      <c r="G109" s="198"/>
      <c r="H109" s="198"/>
      <c r="I109" s="198"/>
      <c r="J109" s="198">
        <f t="shared" si="7"/>
        <v>7985</v>
      </c>
      <c r="K109" s="198"/>
    </row>
    <row r="110" spans="1:11" ht="26.4" x14ac:dyDescent="0.25">
      <c r="A110" s="123"/>
      <c r="B110" s="123"/>
      <c r="C110" s="124" t="s">
        <v>386</v>
      </c>
      <c r="D110" s="123">
        <v>2023</v>
      </c>
      <c r="E110" s="125" t="s">
        <v>11</v>
      </c>
      <c r="F110" s="199">
        <v>1792</v>
      </c>
      <c r="G110" s="198"/>
      <c r="H110" s="198"/>
      <c r="I110" s="198"/>
      <c r="J110" s="198">
        <f t="shared" si="7"/>
        <v>1792</v>
      </c>
      <c r="K110" s="198"/>
    </row>
    <row r="111" spans="1:11" ht="26.4" x14ac:dyDescent="0.25">
      <c r="A111" s="109"/>
      <c r="B111" s="92" t="s">
        <v>7</v>
      </c>
      <c r="C111" s="97" t="s">
        <v>112</v>
      </c>
      <c r="D111" s="92" t="s">
        <v>15</v>
      </c>
      <c r="E111" s="98">
        <v>800000</v>
      </c>
      <c r="F111" s="98">
        <v>0</v>
      </c>
      <c r="G111" s="98">
        <v>0</v>
      </c>
      <c r="H111" s="98">
        <v>0</v>
      </c>
      <c r="I111" s="98">
        <v>0</v>
      </c>
      <c r="J111" s="98">
        <v>0</v>
      </c>
      <c r="K111" s="98"/>
    </row>
    <row r="112" spans="1:11" ht="26.4" x14ac:dyDescent="0.25">
      <c r="A112" s="120" t="s">
        <v>391</v>
      </c>
      <c r="B112" s="271" t="s">
        <v>33</v>
      </c>
      <c r="C112" s="271"/>
      <c r="D112" s="104"/>
      <c r="E112" s="104">
        <f t="shared" ref="E112:J112" si="8">SUM(E113)</f>
        <v>300000</v>
      </c>
      <c r="F112" s="104">
        <f t="shared" si="8"/>
        <v>0</v>
      </c>
      <c r="G112" s="104">
        <f t="shared" si="8"/>
        <v>0</v>
      </c>
      <c r="H112" s="104">
        <f t="shared" si="8"/>
        <v>0</v>
      </c>
      <c r="I112" s="104">
        <f t="shared" si="8"/>
        <v>0</v>
      </c>
      <c r="J112" s="104">
        <f t="shared" si="8"/>
        <v>0</v>
      </c>
      <c r="K112" s="104"/>
    </row>
    <row r="113" spans="1:11" ht="52.8" x14ac:dyDescent="0.25">
      <c r="A113" s="121" t="s">
        <v>11</v>
      </c>
      <c r="B113" s="92" t="s">
        <v>6</v>
      </c>
      <c r="C113" s="122" t="s">
        <v>258</v>
      </c>
      <c r="D113" s="99" t="s">
        <v>124</v>
      </c>
      <c r="E113" s="98">
        <v>300000</v>
      </c>
      <c r="F113" s="98">
        <v>0</v>
      </c>
      <c r="G113" s="98">
        <v>0</v>
      </c>
      <c r="H113" s="98">
        <v>0</v>
      </c>
      <c r="I113" s="98">
        <v>0</v>
      </c>
      <c r="J113" s="98">
        <v>0</v>
      </c>
      <c r="K113" s="98"/>
    </row>
    <row r="114" spans="1:11" ht="26.4" x14ac:dyDescent="0.25">
      <c r="A114" s="96" t="s">
        <v>392</v>
      </c>
      <c r="B114" s="272" t="s">
        <v>37</v>
      </c>
      <c r="C114" s="272"/>
      <c r="D114" s="119" t="s">
        <v>11</v>
      </c>
      <c r="E114" s="104">
        <f t="shared" ref="E114:J114" si="9">SUM(E115)</f>
        <v>1200000</v>
      </c>
      <c r="F114" s="104">
        <f t="shared" si="9"/>
        <v>0</v>
      </c>
      <c r="G114" s="104">
        <f t="shared" si="9"/>
        <v>0</v>
      </c>
      <c r="H114" s="104">
        <f t="shared" si="9"/>
        <v>0</v>
      </c>
      <c r="I114" s="104">
        <f t="shared" si="9"/>
        <v>0</v>
      </c>
      <c r="J114" s="104">
        <f t="shared" si="9"/>
        <v>0</v>
      </c>
      <c r="K114" s="104"/>
    </row>
    <row r="115" spans="1:11" ht="39.6" x14ac:dyDescent="0.25">
      <c r="A115" s="109"/>
      <c r="B115" s="98" t="s">
        <v>6</v>
      </c>
      <c r="C115" s="126" t="s">
        <v>289</v>
      </c>
      <c r="D115" s="99" t="s">
        <v>259</v>
      </c>
      <c r="E115" s="98">
        <v>1200000</v>
      </c>
      <c r="F115" s="98">
        <v>0</v>
      </c>
      <c r="G115" s="98">
        <v>0</v>
      </c>
      <c r="H115" s="98">
        <v>0</v>
      </c>
      <c r="I115" s="98">
        <v>0</v>
      </c>
      <c r="J115" s="98">
        <v>0</v>
      </c>
      <c r="K115" s="98"/>
    </row>
    <row r="116" spans="1:11" ht="38.4" customHeight="1" x14ac:dyDescent="0.25">
      <c r="A116" s="265" t="s">
        <v>402</v>
      </c>
      <c r="B116" s="266"/>
      <c r="C116" s="266"/>
      <c r="D116" s="131"/>
      <c r="E116" s="132">
        <f>E117+E120+E135+E140</f>
        <v>6166000</v>
      </c>
      <c r="F116" s="132">
        <f>F117+F120+F135+F140</f>
        <v>371622</v>
      </c>
      <c r="G116" s="132">
        <f>G117+G125+G127</f>
        <v>0</v>
      </c>
      <c r="H116" s="132">
        <f>H117+H120+H135+H140</f>
        <v>0</v>
      </c>
      <c r="I116" s="132">
        <f>I117+I125+I127</f>
        <v>0</v>
      </c>
      <c r="J116" s="132">
        <f>J117+J120+J135+J140</f>
        <v>371622</v>
      </c>
      <c r="K116" s="213">
        <f>(J116/E116)</f>
        <v>6.026954265325981E-2</v>
      </c>
    </row>
    <row r="117" spans="1:11" ht="26.4" x14ac:dyDescent="0.25">
      <c r="A117" s="90" t="s">
        <v>40</v>
      </c>
      <c r="B117" s="267" t="s">
        <v>39</v>
      </c>
      <c r="C117" s="268"/>
      <c r="D117" s="104"/>
      <c r="E117" s="104">
        <f>SUM(E118:E119)</f>
        <v>900000</v>
      </c>
      <c r="F117" s="107">
        <f>F118+F119</f>
        <v>0</v>
      </c>
      <c r="G117" s="107">
        <f>G118+G119</f>
        <v>0</v>
      </c>
      <c r="H117" s="107">
        <f>H118+H119</f>
        <v>0</v>
      </c>
      <c r="I117" s="107">
        <f>I118+I119</f>
        <v>0</v>
      </c>
      <c r="J117" s="107">
        <f>J118+J119</f>
        <v>0</v>
      </c>
      <c r="K117" s="106"/>
    </row>
    <row r="118" spans="1:11" ht="26.4" x14ac:dyDescent="0.25">
      <c r="A118" s="109"/>
      <c r="B118" s="92" t="s">
        <v>6</v>
      </c>
      <c r="C118" s="126" t="s">
        <v>16</v>
      </c>
      <c r="D118" s="92" t="s">
        <v>11</v>
      </c>
      <c r="E118" s="98">
        <v>500000</v>
      </c>
      <c r="F118" s="98">
        <v>0</v>
      </c>
      <c r="G118" s="98">
        <v>0</v>
      </c>
      <c r="H118" s="98">
        <v>0</v>
      </c>
      <c r="I118" s="109">
        <v>0</v>
      </c>
      <c r="J118" s="109">
        <v>0</v>
      </c>
      <c r="K118" s="109"/>
    </row>
    <row r="119" spans="1:11" ht="26.4" x14ac:dyDescent="0.25">
      <c r="A119" s="109"/>
      <c r="B119" s="92" t="s">
        <v>7</v>
      </c>
      <c r="C119" s="122" t="s">
        <v>17</v>
      </c>
      <c r="D119" s="92" t="s">
        <v>11</v>
      </c>
      <c r="E119" s="98">
        <v>400000</v>
      </c>
      <c r="F119" s="98">
        <v>0</v>
      </c>
      <c r="G119" s="98">
        <v>0</v>
      </c>
      <c r="H119" s="98">
        <v>0</v>
      </c>
      <c r="I119" s="109">
        <v>0</v>
      </c>
      <c r="J119" s="109">
        <v>0</v>
      </c>
      <c r="K119" s="109"/>
    </row>
    <row r="120" spans="1:11" ht="26.4" x14ac:dyDescent="0.25">
      <c r="A120" s="90" t="s">
        <v>244</v>
      </c>
      <c r="B120" s="273" t="s">
        <v>12</v>
      </c>
      <c r="C120" s="274"/>
      <c r="D120" s="104"/>
      <c r="E120" s="104">
        <f t="shared" ref="E120:J120" si="10">E121+E134</f>
        <v>2700000</v>
      </c>
      <c r="F120" s="107">
        <f t="shared" si="10"/>
        <v>370422</v>
      </c>
      <c r="G120" s="107">
        <f t="shared" si="10"/>
        <v>0</v>
      </c>
      <c r="H120" s="107">
        <f t="shared" si="10"/>
        <v>0</v>
      </c>
      <c r="I120" s="107">
        <f t="shared" si="10"/>
        <v>0</v>
      </c>
      <c r="J120" s="107">
        <f t="shared" si="10"/>
        <v>370422</v>
      </c>
      <c r="K120" s="108">
        <f>(J120/E120)</f>
        <v>0.13719333333333333</v>
      </c>
    </row>
    <row r="121" spans="1:11" ht="26.4" x14ac:dyDescent="0.25">
      <c r="A121" s="109"/>
      <c r="B121" s="92" t="s">
        <v>6</v>
      </c>
      <c r="C121" s="126" t="s">
        <v>18</v>
      </c>
      <c r="D121" s="92" t="s">
        <v>11</v>
      </c>
      <c r="E121" s="98">
        <v>2400000</v>
      </c>
      <c r="F121" s="110">
        <f>SUM(F122:F133)</f>
        <v>370422</v>
      </c>
      <c r="G121" s="110">
        <f>SUM(G122:G133)</f>
        <v>0</v>
      </c>
      <c r="H121" s="110">
        <f>SUM(H122:H133)</f>
        <v>0</v>
      </c>
      <c r="I121" s="110">
        <f>SUM(I122:I133)</f>
        <v>0</v>
      </c>
      <c r="J121" s="110">
        <f>SUM(J122:J133)</f>
        <v>370422</v>
      </c>
      <c r="K121" s="111">
        <f>(J121/E121)</f>
        <v>0.15434249999999999</v>
      </c>
    </row>
    <row r="122" spans="1:11" ht="39.6" x14ac:dyDescent="0.25">
      <c r="A122" s="100"/>
      <c r="B122" s="100"/>
      <c r="C122" s="115" t="s">
        <v>408</v>
      </c>
      <c r="D122" s="102">
        <v>2021</v>
      </c>
      <c r="E122" s="103" t="s">
        <v>11</v>
      </c>
      <c r="F122" s="103">
        <v>174312</v>
      </c>
      <c r="G122" s="100"/>
      <c r="H122" s="100"/>
      <c r="I122" s="100"/>
      <c r="J122" s="113">
        <f t="shared" ref="J122:J133" si="11">SUM(F122:I122)</f>
        <v>174312</v>
      </c>
      <c r="K122" s="100"/>
    </row>
    <row r="123" spans="1:11" ht="39.6" x14ac:dyDescent="0.25">
      <c r="A123" s="100"/>
      <c r="B123" s="100"/>
      <c r="C123" s="112" t="s">
        <v>403</v>
      </c>
      <c r="D123" s="102">
        <v>2021</v>
      </c>
      <c r="E123" s="103" t="s">
        <v>11</v>
      </c>
      <c r="F123" s="103">
        <v>16620</v>
      </c>
      <c r="G123" s="100"/>
      <c r="H123" s="100"/>
      <c r="I123" s="100"/>
      <c r="J123" s="113">
        <f t="shared" si="11"/>
        <v>16620</v>
      </c>
      <c r="K123" s="100"/>
    </row>
    <row r="124" spans="1:11" x14ac:dyDescent="0.25">
      <c r="A124" s="100"/>
      <c r="B124" s="100"/>
      <c r="C124" s="112" t="s">
        <v>395</v>
      </c>
      <c r="D124" s="102">
        <v>2021</v>
      </c>
      <c r="E124" s="103" t="s">
        <v>11</v>
      </c>
      <c r="F124" s="103">
        <v>5951</v>
      </c>
      <c r="G124" s="100"/>
      <c r="H124" s="100"/>
      <c r="I124" s="100"/>
      <c r="J124" s="113">
        <f t="shared" si="11"/>
        <v>5951</v>
      </c>
      <c r="K124" s="100"/>
    </row>
    <row r="125" spans="1:11" x14ac:dyDescent="0.25">
      <c r="A125" s="100"/>
      <c r="B125" s="1" t="s">
        <v>11</v>
      </c>
      <c r="C125" s="112" t="s">
        <v>396</v>
      </c>
      <c r="D125" s="102">
        <v>2021</v>
      </c>
      <c r="E125" s="103" t="s">
        <v>11</v>
      </c>
      <c r="F125" s="103">
        <v>1699</v>
      </c>
      <c r="G125" s="102"/>
      <c r="H125" s="103" t="s">
        <v>11</v>
      </c>
      <c r="I125" s="100"/>
      <c r="J125" s="113">
        <f t="shared" si="11"/>
        <v>1699</v>
      </c>
      <c r="K125" s="100"/>
    </row>
    <row r="126" spans="1:11" x14ac:dyDescent="0.25">
      <c r="A126" s="100"/>
      <c r="B126" s="100"/>
      <c r="C126" s="112" t="s">
        <v>397</v>
      </c>
      <c r="D126" s="102">
        <v>2021</v>
      </c>
      <c r="E126" s="103" t="s">
        <v>11</v>
      </c>
      <c r="F126" s="103">
        <v>899</v>
      </c>
      <c r="G126" s="100"/>
      <c r="H126" s="100"/>
      <c r="I126" s="100"/>
      <c r="J126" s="113">
        <f t="shared" si="11"/>
        <v>899</v>
      </c>
      <c r="K126" s="100"/>
    </row>
    <row r="127" spans="1:11" x14ac:dyDescent="0.25">
      <c r="A127" s="100"/>
      <c r="B127" s="100"/>
      <c r="C127" s="112" t="s">
        <v>398</v>
      </c>
      <c r="D127" s="102">
        <v>2021</v>
      </c>
      <c r="E127" s="103" t="s">
        <v>11</v>
      </c>
      <c r="F127" s="103">
        <v>3800</v>
      </c>
      <c r="G127" s="100"/>
      <c r="H127" s="100"/>
      <c r="I127" s="100"/>
      <c r="J127" s="113">
        <f t="shared" si="11"/>
        <v>3800</v>
      </c>
      <c r="K127" s="100"/>
    </row>
    <row r="128" spans="1:11" x14ac:dyDescent="0.25">
      <c r="A128" s="100"/>
      <c r="B128" s="100"/>
      <c r="C128" s="82" t="s">
        <v>405</v>
      </c>
      <c r="D128" s="102">
        <v>2021</v>
      </c>
      <c r="E128" s="137" t="s">
        <v>11</v>
      </c>
      <c r="F128" s="103">
        <v>6500</v>
      </c>
      <c r="G128" s="100"/>
      <c r="H128" s="100"/>
      <c r="I128" s="100"/>
      <c r="J128" s="113">
        <f t="shared" si="11"/>
        <v>6500</v>
      </c>
      <c r="K128" s="100"/>
    </row>
    <row r="129" spans="1:11" x14ac:dyDescent="0.25">
      <c r="A129" s="100"/>
      <c r="B129" s="100"/>
      <c r="C129" s="112" t="s">
        <v>399</v>
      </c>
      <c r="D129" s="102">
        <v>2021</v>
      </c>
      <c r="E129" s="103" t="s">
        <v>404</v>
      </c>
      <c r="F129" s="103">
        <v>4984</v>
      </c>
      <c r="G129" s="100"/>
      <c r="H129" s="100"/>
      <c r="I129" s="100"/>
      <c r="J129" s="113">
        <f t="shared" si="11"/>
        <v>4984</v>
      </c>
      <c r="K129" s="100"/>
    </row>
    <row r="130" spans="1:11" x14ac:dyDescent="0.25">
      <c r="A130" s="100"/>
      <c r="B130" s="100"/>
      <c r="C130" s="112" t="s">
        <v>400</v>
      </c>
      <c r="D130" s="102">
        <v>2021</v>
      </c>
      <c r="E130" s="103" t="s">
        <v>11</v>
      </c>
      <c r="F130" s="103">
        <v>1152</v>
      </c>
      <c r="G130" s="100"/>
      <c r="H130" s="100"/>
      <c r="I130" s="100"/>
      <c r="J130" s="113">
        <f t="shared" si="11"/>
        <v>1152</v>
      </c>
      <c r="K130" s="100"/>
    </row>
    <row r="131" spans="1:11" x14ac:dyDescent="0.25">
      <c r="A131" s="100"/>
      <c r="B131" s="100"/>
      <c r="C131" s="112" t="s">
        <v>401</v>
      </c>
      <c r="D131" s="102">
        <v>2021</v>
      </c>
      <c r="E131" s="103" t="s">
        <v>11</v>
      </c>
      <c r="F131" s="103">
        <v>4984</v>
      </c>
      <c r="G131" s="100"/>
      <c r="H131" s="100"/>
      <c r="I131" s="100"/>
      <c r="J131" s="113">
        <f t="shared" si="11"/>
        <v>4984</v>
      </c>
      <c r="K131" s="100"/>
    </row>
    <row r="132" spans="1:11" ht="39.6" x14ac:dyDescent="0.25">
      <c r="A132" s="100"/>
      <c r="B132" s="100"/>
      <c r="C132" s="82" t="s">
        <v>407</v>
      </c>
      <c r="D132" s="102">
        <v>2022</v>
      </c>
      <c r="E132" s="103" t="s">
        <v>11</v>
      </c>
      <c r="F132" s="103">
        <v>2976</v>
      </c>
      <c r="G132" s="100"/>
      <c r="H132" s="100"/>
      <c r="I132" s="100"/>
      <c r="J132" s="113">
        <f t="shared" si="11"/>
        <v>2976</v>
      </c>
      <c r="K132" s="100"/>
    </row>
    <row r="133" spans="1:11" ht="26.4" x14ac:dyDescent="0.25">
      <c r="A133" s="100"/>
      <c r="B133" s="100"/>
      <c r="C133" s="115" t="s">
        <v>406</v>
      </c>
      <c r="D133" s="102">
        <v>2023</v>
      </c>
      <c r="E133" s="103" t="s">
        <v>11</v>
      </c>
      <c r="F133" s="103">
        <v>146545</v>
      </c>
      <c r="G133" s="100"/>
      <c r="H133" s="100"/>
      <c r="I133" s="100"/>
      <c r="J133" s="113">
        <f t="shared" si="11"/>
        <v>146545</v>
      </c>
      <c r="K133" s="100"/>
    </row>
    <row r="134" spans="1:11" ht="26.4" x14ac:dyDescent="0.25">
      <c r="A134" s="109"/>
      <c r="B134" s="92" t="s">
        <v>7</v>
      </c>
      <c r="C134" s="126" t="s">
        <v>127</v>
      </c>
      <c r="D134" s="92" t="s">
        <v>11</v>
      </c>
      <c r="E134" s="98">
        <v>300000</v>
      </c>
      <c r="F134" s="98">
        <v>0</v>
      </c>
      <c r="G134" s="98">
        <v>0</v>
      </c>
      <c r="H134" s="98">
        <v>0</v>
      </c>
      <c r="I134" s="98">
        <v>0</v>
      </c>
      <c r="J134" s="98">
        <v>0</v>
      </c>
      <c r="K134" s="98"/>
    </row>
    <row r="135" spans="1:11" ht="26.4" x14ac:dyDescent="0.25">
      <c r="A135" s="90" t="s">
        <v>42</v>
      </c>
      <c r="B135" s="275" t="s">
        <v>518</v>
      </c>
      <c r="C135" s="275"/>
      <c r="D135" s="104"/>
      <c r="E135" s="104">
        <f>SUM(E136:E139)</f>
        <v>1800000</v>
      </c>
      <c r="F135" s="104">
        <f>F136+F139</f>
        <v>1200</v>
      </c>
      <c r="G135" s="104">
        <f>G136+G139</f>
        <v>0</v>
      </c>
      <c r="H135" s="104">
        <f>H136+H139</f>
        <v>0</v>
      </c>
      <c r="I135" s="104">
        <f>I136+I139</f>
        <v>0</v>
      </c>
      <c r="J135" s="104">
        <f>J136+J139</f>
        <v>1200</v>
      </c>
      <c r="K135" s="190">
        <f>(J135/E135)</f>
        <v>6.6666666666666664E-4</v>
      </c>
    </row>
    <row r="136" spans="1:11" ht="26.4" x14ac:dyDescent="0.25">
      <c r="A136" s="127"/>
      <c r="B136" s="92" t="s">
        <v>6</v>
      </c>
      <c r="C136" s="126" t="s">
        <v>19</v>
      </c>
      <c r="D136" s="92" t="s">
        <v>11</v>
      </c>
      <c r="E136" s="98">
        <v>600000</v>
      </c>
      <c r="F136" s="98">
        <f>SUM(F137:F138)</f>
        <v>1200</v>
      </c>
      <c r="G136" s="98">
        <f>SUM(G137:G138)</f>
        <v>0</v>
      </c>
      <c r="H136" s="98">
        <f>SUM(H137:H138)</f>
        <v>0</v>
      </c>
      <c r="I136" s="98">
        <f>SUM(I137:I138)</f>
        <v>0</v>
      </c>
      <c r="J136" s="98">
        <f>SUM(J137:J138)</f>
        <v>1200</v>
      </c>
      <c r="K136" s="185">
        <f>(J136/E136)</f>
        <v>2E-3</v>
      </c>
    </row>
    <row r="137" spans="1:11" ht="39.6" x14ac:dyDescent="0.25">
      <c r="A137" s="100"/>
      <c r="B137" s="100"/>
      <c r="C137" s="115" t="s">
        <v>409</v>
      </c>
      <c r="D137" s="102">
        <v>2023</v>
      </c>
      <c r="E137" s="103" t="s">
        <v>11</v>
      </c>
      <c r="F137" s="199">
        <v>600</v>
      </c>
      <c r="G137" s="198"/>
      <c r="H137" s="198"/>
      <c r="I137" s="198"/>
      <c r="J137" s="198">
        <f t="shared" ref="J137:J138" si="12">SUM(F137:I137)</f>
        <v>600</v>
      </c>
      <c r="K137" s="198"/>
    </row>
    <row r="138" spans="1:11" ht="26.4" x14ac:dyDescent="0.25">
      <c r="A138" s="100"/>
      <c r="B138" s="100"/>
      <c r="C138" s="115" t="s">
        <v>410</v>
      </c>
      <c r="D138" s="102">
        <v>2023</v>
      </c>
      <c r="E138" s="103" t="s">
        <v>11</v>
      </c>
      <c r="F138" s="199">
        <v>600</v>
      </c>
      <c r="G138" s="198"/>
      <c r="H138" s="198"/>
      <c r="I138" s="198"/>
      <c r="J138" s="198">
        <f t="shared" si="12"/>
        <v>600</v>
      </c>
      <c r="K138" s="198"/>
    </row>
    <row r="139" spans="1:11" ht="26.4" x14ac:dyDescent="0.25">
      <c r="A139" s="109"/>
      <c r="B139" s="92" t="s">
        <v>7</v>
      </c>
      <c r="C139" s="126" t="s">
        <v>20</v>
      </c>
      <c r="D139" s="99" t="s">
        <v>11</v>
      </c>
      <c r="E139" s="98">
        <v>1200000</v>
      </c>
      <c r="F139" s="98">
        <v>0</v>
      </c>
      <c r="G139" s="98">
        <v>0</v>
      </c>
      <c r="H139" s="99">
        <v>0</v>
      </c>
      <c r="I139" s="98">
        <v>0</v>
      </c>
      <c r="J139" s="98">
        <v>0</v>
      </c>
      <c r="K139" s="98"/>
    </row>
    <row r="140" spans="1:11" ht="26.4" x14ac:dyDescent="0.25">
      <c r="A140" s="138" t="s">
        <v>43</v>
      </c>
      <c r="B140" s="271" t="s">
        <v>41</v>
      </c>
      <c r="C140" s="271"/>
      <c r="D140" s="104" t="s">
        <v>11</v>
      </c>
      <c r="E140" s="104">
        <f>SUM(E141:E142)</f>
        <v>766000</v>
      </c>
      <c r="F140" s="104">
        <v>0</v>
      </c>
      <c r="G140" s="90">
        <v>0</v>
      </c>
      <c r="H140" s="120">
        <v>0</v>
      </c>
      <c r="I140" s="104">
        <v>0</v>
      </c>
      <c r="J140" s="104">
        <v>0</v>
      </c>
      <c r="K140" s="104"/>
    </row>
    <row r="141" spans="1:11" x14ac:dyDescent="0.25">
      <c r="A141" s="109"/>
      <c r="B141" s="92" t="s">
        <v>6</v>
      </c>
      <c r="C141" s="141" t="s">
        <v>44</v>
      </c>
      <c r="D141" s="92" t="s">
        <v>11</v>
      </c>
      <c r="E141" s="98">
        <v>666000</v>
      </c>
      <c r="F141" s="98">
        <v>0</v>
      </c>
      <c r="G141" s="98">
        <v>0</v>
      </c>
      <c r="H141" s="98">
        <v>0</v>
      </c>
      <c r="I141" s="98">
        <v>0</v>
      </c>
      <c r="J141" s="98">
        <v>0</v>
      </c>
      <c r="K141" s="98"/>
    </row>
    <row r="142" spans="1:11" ht="26.4" x14ac:dyDescent="0.25">
      <c r="A142" s="109"/>
      <c r="B142" s="92" t="s">
        <v>7</v>
      </c>
      <c r="C142" s="126" t="s">
        <v>45</v>
      </c>
      <c r="D142" s="92" t="s">
        <v>11</v>
      </c>
      <c r="E142" s="98">
        <v>100000</v>
      </c>
      <c r="F142" s="98">
        <v>0</v>
      </c>
      <c r="G142" s="98">
        <v>0</v>
      </c>
      <c r="H142" s="98">
        <v>0</v>
      </c>
      <c r="I142" s="98">
        <v>0</v>
      </c>
      <c r="J142" s="98">
        <v>0</v>
      </c>
      <c r="K142" s="98"/>
    </row>
    <row r="143" spans="1:11" ht="33" customHeight="1" x14ac:dyDescent="0.25">
      <c r="A143" s="262" t="s">
        <v>251</v>
      </c>
      <c r="B143" s="262"/>
      <c r="C143" s="262"/>
      <c r="D143" s="142"/>
      <c r="E143" s="128">
        <f t="shared" ref="E143:J143" si="13">E144+E165</f>
        <v>2600000</v>
      </c>
      <c r="F143" s="128">
        <f t="shared" si="13"/>
        <v>731901</v>
      </c>
      <c r="G143" s="128">
        <f t="shared" si="13"/>
        <v>400671</v>
      </c>
      <c r="H143" s="128">
        <f t="shared" si="13"/>
        <v>0</v>
      </c>
      <c r="I143" s="128">
        <f t="shared" si="13"/>
        <v>0</v>
      </c>
      <c r="J143" s="128">
        <f t="shared" si="13"/>
        <v>1132572</v>
      </c>
      <c r="K143" s="193">
        <f>(J143/E143)</f>
        <v>0.43560461538461537</v>
      </c>
    </row>
    <row r="144" spans="1:11" ht="26.4" x14ac:dyDescent="0.25">
      <c r="A144" s="90" t="s">
        <v>47</v>
      </c>
      <c r="B144" s="263" t="s">
        <v>46</v>
      </c>
      <c r="C144" s="263"/>
      <c r="D144" s="104"/>
      <c r="E144" s="104">
        <f>SUM(E145:E149)</f>
        <v>700000</v>
      </c>
      <c r="F144" s="104">
        <f>F145+F149</f>
        <v>236464</v>
      </c>
      <c r="G144" s="104">
        <f>G145+G149</f>
        <v>49881</v>
      </c>
      <c r="H144" s="104">
        <f>H145+H149</f>
        <v>0</v>
      </c>
      <c r="I144" s="104">
        <f>I145+I149</f>
        <v>0</v>
      </c>
      <c r="J144" s="104">
        <f>J145+J149</f>
        <v>286345</v>
      </c>
      <c r="K144" s="188">
        <f>(J144/E144)</f>
        <v>0.40906428571428571</v>
      </c>
    </row>
    <row r="145" spans="1:11" x14ac:dyDescent="0.25">
      <c r="A145" s="109"/>
      <c r="B145" s="92" t="s">
        <v>6</v>
      </c>
      <c r="C145" s="122" t="s">
        <v>113</v>
      </c>
      <c r="D145" s="92" t="s">
        <v>11</v>
      </c>
      <c r="E145" s="98">
        <v>400000</v>
      </c>
      <c r="F145" s="98">
        <f>SUM(F146:F148)</f>
        <v>3144</v>
      </c>
      <c r="G145" s="98">
        <f>SUM(G146:G148)</f>
        <v>18985</v>
      </c>
      <c r="H145" s="98">
        <f>SUM(H146:H148)</f>
        <v>0</v>
      </c>
      <c r="I145" s="98">
        <f>SUM(I146:I148)</f>
        <v>0</v>
      </c>
      <c r="J145" s="98">
        <f>SUM(J146:J148)</f>
        <v>22129</v>
      </c>
      <c r="K145" s="185">
        <f>(J145/E145)</f>
        <v>5.5322499999999997E-2</v>
      </c>
    </row>
    <row r="146" spans="1:11" ht="26.4" x14ac:dyDescent="0.25">
      <c r="A146" s="100"/>
      <c r="B146" s="100"/>
      <c r="C146" s="112" t="s">
        <v>411</v>
      </c>
      <c r="D146" s="113">
        <v>2021</v>
      </c>
      <c r="E146" s="103" t="s">
        <v>11</v>
      </c>
      <c r="F146" s="103">
        <v>3144</v>
      </c>
      <c r="G146" s="100"/>
      <c r="H146" s="100"/>
      <c r="I146" s="100"/>
      <c r="J146" s="113">
        <f>SUM(F146:I146)</f>
        <v>3144</v>
      </c>
      <c r="K146" s="100"/>
    </row>
    <row r="147" spans="1:11" ht="39.6" x14ac:dyDescent="0.25">
      <c r="A147" s="100"/>
      <c r="B147" s="100"/>
      <c r="C147" s="82" t="s">
        <v>417</v>
      </c>
      <c r="D147" s="103">
        <v>2022</v>
      </c>
      <c r="E147" s="103" t="s">
        <v>11</v>
      </c>
      <c r="F147" s="137" t="s">
        <v>11</v>
      </c>
      <c r="G147" s="113">
        <v>4000</v>
      </c>
      <c r="H147" s="100"/>
      <c r="I147" s="100"/>
      <c r="J147" s="113">
        <f>SUM(F147:I147)</f>
        <v>4000</v>
      </c>
      <c r="K147" s="100"/>
    </row>
    <row r="148" spans="1:11" ht="39.6" x14ac:dyDescent="0.25">
      <c r="A148" s="100"/>
      <c r="B148" s="100"/>
      <c r="C148" s="115" t="s">
        <v>426</v>
      </c>
      <c r="D148" s="102">
        <v>2023</v>
      </c>
      <c r="E148" s="103" t="s">
        <v>11</v>
      </c>
      <c r="F148" s="103" t="s">
        <v>11</v>
      </c>
      <c r="G148" s="103">
        <v>14985</v>
      </c>
      <c r="H148" s="100"/>
      <c r="I148" s="100"/>
      <c r="J148" s="113">
        <f>SUM(F148:I148)</f>
        <v>14985</v>
      </c>
      <c r="K148" s="100"/>
    </row>
    <row r="149" spans="1:11" x14ac:dyDescent="0.25">
      <c r="A149" s="109"/>
      <c r="B149" s="92" t="s">
        <v>7</v>
      </c>
      <c r="C149" s="122" t="s">
        <v>114</v>
      </c>
      <c r="D149" s="92" t="s">
        <v>11</v>
      </c>
      <c r="E149" s="98">
        <v>300000</v>
      </c>
      <c r="F149" s="98">
        <f>SUM(F150:F164)</f>
        <v>233320</v>
      </c>
      <c r="G149" s="98">
        <f>SUM(G150:G164)</f>
        <v>30896</v>
      </c>
      <c r="H149" s="98">
        <f>SUM(H150:H164)</f>
        <v>0</v>
      </c>
      <c r="I149" s="98">
        <f>SUM(I150:I164)</f>
        <v>0</v>
      </c>
      <c r="J149" s="98">
        <f>SUM(J150:J164)</f>
        <v>264216</v>
      </c>
      <c r="K149" s="139">
        <f>(J149/E149)</f>
        <v>0.88071999999999995</v>
      </c>
    </row>
    <row r="150" spans="1:11" x14ac:dyDescent="0.25">
      <c r="A150" s="100"/>
      <c r="B150" s="100"/>
      <c r="C150" s="112" t="s">
        <v>412</v>
      </c>
      <c r="D150" s="102">
        <v>2021</v>
      </c>
      <c r="E150" s="103" t="s">
        <v>11</v>
      </c>
      <c r="F150" s="103">
        <v>843</v>
      </c>
      <c r="G150" s="113"/>
      <c r="H150" s="100"/>
      <c r="I150" s="100"/>
      <c r="J150" s="113">
        <f t="shared" ref="J150:J156" si="14">SUM(F150:I150)</f>
        <v>843</v>
      </c>
      <c r="K150" s="100"/>
    </row>
    <row r="151" spans="1:11" x14ac:dyDescent="0.25">
      <c r="A151" s="100"/>
      <c r="B151" s="100"/>
      <c r="C151" s="112" t="s">
        <v>414</v>
      </c>
      <c r="D151" s="102">
        <v>2021</v>
      </c>
      <c r="E151" s="103" t="s">
        <v>11</v>
      </c>
      <c r="F151" s="103">
        <v>6750</v>
      </c>
      <c r="G151" s="113"/>
      <c r="H151" s="100"/>
      <c r="I151" s="100"/>
      <c r="J151" s="113">
        <f t="shared" si="14"/>
        <v>6750</v>
      </c>
      <c r="K151" s="100"/>
    </row>
    <row r="152" spans="1:11" ht="26.4" x14ac:dyDescent="0.25">
      <c r="A152" s="100"/>
      <c r="B152" s="100"/>
      <c r="C152" s="112" t="s">
        <v>413</v>
      </c>
      <c r="D152" s="102">
        <v>2021</v>
      </c>
      <c r="E152" s="103" t="s">
        <v>11</v>
      </c>
      <c r="F152" s="103">
        <v>3300</v>
      </c>
      <c r="G152" s="113"/>
      <c r="H152" s="100"/>
      <c r="I152" s="100"/>
      <c r="J152" s="113">
        <f t="shared" si="14"/>
        <v>3300</v>
      </c>
      <c r="K152" s="100"/>
    </row>
    <row r="153" spans="1:11" x14ac:dyDescent="0.25">
      <c r="A153" s="100"/>
      <c r="B153" s="100"/>
      <c r="C153" s="82" t="s">
        <v>412</v>
      </c>
      <c r="D153" s="102">
        <v>2022</v>
      </c>
      <c r="E153" s="137" t="s">
        <v>11</v>
      </c>
      <c r="F153" s="103">
        <v>483</v>
      </c>
      <c r="G153" s="113"/>
      <c r="H153" s="100"/>
      <c r="I153" s="100"/>
      <c r="J153" s="113">
        <f t="shared" si="14"/>
        <v>483</v>
      </c>
      <c r="K153" s="100"/>
    </row>
    <row r="154" spans="1:11" x14ac:dyDescent="0.25">
      <c r="A154" s="100"/>
      <c r="B154" s="100"/>
      <c r="C154" s="82" t="s">
        <v>422</v>
      </c>
      <c r="D154" s="102">
        <v>2022</v>
      </c>
      <c r="E154" s="82" t="s">
        <v>11</v>
      </c>
      <c r="F154" s="103">
        <v>3132</v>
      </c>
      <c r="G154" s="113"/>
      <c r="H154" s="100"/>
      <c r="I154" s="100"/>
      <c r="J154" s="113">
        <f t="shared" si="14"/>
        <v>3132</v>
      </c>
      <c r="K154" s="100"/>
    </row>
    <row r="155" spans="1:11" ht="26.4" x14ac:dyDescent="0.25">
      <c r="A155" s="100"/>
      <c r="B155" s="100"/>
      <c r="C155" s="82" t="s">
        <v>415</v>
      </c>
      <c r="D155" s="103">
        <v>2022</v>
      </c>
      <c r="E155" s="100"/>
      <c r="F155" s="100"/>
      <c r="G155" s="103">
        <v>3401</v>
      </c>
      <c r="H155" s="100"/>
      <c r="I155" s="100"/>
      <c r="J155" s="113">
        <f t="shared" si="14"/>
        <v>3401</v>
      </c>
      <c r="K155" s="100"/>
    </row>
    <row r="156" spans="1:11" ht="26.4" x14ac:dyDescent="0.25">
      <c r="A156" s="100"/>
      <c r="B156" s="100"/>
      <c r="C156" s="82" t="s">
        <v>423</v>
      </c>
      <c r="D156" s="102">
        <v>2022</v>
      </c>
      <c r="E156" s="82"/>
      <c r="F156" s="103"/>
      <c r="G156" s="103">
        <v>8496</v>
      </c>
      <c r="H156" s="100"/>
      <c r="I156" s="100"/>
      <c r="J156" s="113">
        <f t="shared" si="14"/>
        <v>8496</v>
      </c>
      <c r="K156" s="100"/>
    </row>
    <row r="157" spans="1:11" ht="26.4" x14ac:dyDescent="0.25">
      <c r="A157" s="100"/>
      <c r="B157" s="100"/>
      <c r="C157" s="82" t="s">
        <v>424</v>
      </c>
      <c r="D157" s="102">
        <v>2022</v>
      </c>
      <c r="E157" s="137" t="s">
        <v>11</v>
      </c>
      <c r="F157" s="103" t="s">
        <v>11</v>
      </c>
      <c r="G157" s="103">
        <v>9500</v>
      </c>
      <c r="H157" s="100"/>
      <c r="I157" s="100"/>
      <c r="J157" s="113">
        <f t="shared" ref="J157:J178" si="15">SUM(F157:I157)</f>
        <v>9500</v>
      </c>
      <c r="K157" s="100"/>
    </row>
    <row r="158" spans="1:11" ht="26.4" x14ac:dyDescent="0.25">
      <c r="A158" s="100"/>
      <c r="B158" s="100"/>
      <c r="C158" s="82" t="s">
        <v>425</v>
      </c>
      <c r="D158" s="102">
        <v>2022</v>
      </c>
      <c r="E158" s="101" t="s">
        <v>11</v>
      </c>
      <c r="F158" s="103" t="s">
        <v>11</v>
      </c>
      <c r="G158" s="103">
        <v>9499</v>
      </c>
      <c r="H158" s="100"/>
      <c r="I158" s="100"/>
      <c r="J158" s="113">
        <f t="shared" si="15"/>
        <v>9499</v>
      </c>
      <c r="K158" s="100"/>
    </row>
    <row r="159" spans="1:11" x14ac:dyDescent="0.25">
      <c r="A159" s="100"/>
      <c r="B159" s="100"/>
      <c r="C159" s="100"/>
      <c r="D159" s="102">
        <v>2022</v>
      </c>
      <c r="E159" s="137" t="s">
        <v>11</v>
      </c>
      <c r="F159" s="103" t="s">
        <v>11</v>
      </c>
      <c r="G159" s="100"/>
      <c r="H159" s="100"/>
      <c r="I159" s="100"/>
      <c r="J159" s="113" t="s">
        <v>11</v>
      </c>
      <c r="K159" s="100"/>
    </row>
    <row r="160" spans="1:11" x14ac:dyDescent="0.25">
      <c r="A160" s="100"/>
      <c r="B160" s="100"/>
      <c r="C160" s="82" t="s">
        <v>416</v>
      </c>
      <c r="D160" s="102">
        <v>2022</v>
      </c>
      <c r="E160" s="137" t="s">
        <v>11</v>
      </c>
      <c r="F160" s="103">
        <v>6385</v>
      </c>
      <c r="G160" s="113"/>
      <c r="H160" s="100"/>
      <c r="I160" s="100"/>
      <c r="J160" s="113">
        <f t="shared" si="15"/>
        <v>6385</v>
      </c>
      <c r="K160" s="100"/>
    </row>
    <row r="161" spans="1:11" x14ac:dyDescent="0.25">
      <c r="A161" s="100"/>
      <c r="B161" s="100"/>
      <c r="C161" s="115" t="s">
        <v>418</v>
      </c>
      <c r="D161" s="102">
        <v>2023</v>
      </c>
      <c r="E161" s="103" t="s">
        <v>11</v>
      </c>
      <c r="F161" s="103">
        <v>179765</v>
      </c>
      <c r="G161" s="113"/>
      <c r="H161" s="100"/>
      <c r="I161" s="100"/>
      <c r="J161" s="113">
        <f t="shared" si="15"/>
        <v>179765</v>
      </c>
      <c r="K161" s="100"/>
    </row>
    <row r="162" spans="1:11" ht="26.4" x14ac:dyDescent="0.25">
      <c r="A162" s="100"/>
      <c r="B162" s="100"/>
      <c r="C162" s="115" t="s">
        <v>419</v>
      </c>
      <c r="D162" s="102">
        <v>2023</v>
      </c>
      <c r="E162" s="103" t="s">
        <v>11</v>
      </c>
      <c r="F162" s="103">
        <v>4700</v>
      </c>
      <c r="G162" s="100"/>
      <c r="H162" s="100"/>
      <c r="I162" s="100"/>
      <c r="J162" s="113">
        <f t="shared" si="15"/>
        <v>4700</v>
      </c>
      <c r="K162" s="100"/>
    </row>
    <row r="163" spans="1:11" x14ac:dyDescent="0.25">
      <c r="A163" s="100"/>
      <c r="B163" s="100"/>
      <c r="C163" s="115" t="s">
        <v>420</v>
      </c>
      <c r="D163" s="102">
        <v>2023</v>
      </c>
      <c r="E163" s="103" t="s">
        <v>11</v>
      </c>
      <c r="F163" s="103">
        <v>21100</v>
      </c>
      <c r="G163" s="100"/>
      <c r="H163" s="100"/>
      <c r="I163" s="100"/>
      <c r="J163" s="113">
        <f t="shared" si="15"/>
        <v>21100</v>
      </c>
      <c r="K163" s="100"/>
    </row>
    <row r="164" spans="1:11" x14ac:dyDescent="0.25">
      <c r="A164" s="100"/>
      <c r="B164" s="100"/>
      <c r="C164" s="115" t="s">
        <v>421</v>
      </c>
      <c r="D164" s="102">
        <v>2023</v>
      </c>
      <c r="E164" s="103" t="s">
        <v>11</v>
      </c>
      <c r="F164" s="103">
        <v>6862</v>
      </c>
      <c r="G164" s="100"/>
      <c r="H164" s="100"/>
      <c r="I164" s="100"/>
      <c r="J164" s="113">
        <f t="shared" si="15"/>
        <v>6862</v>
      </c>
      <c r="K164" s="100"/>
    </row>
    <row r="165" spans="1:11" ht="26.4" x14ac:dyDescent="0.25">
      <c r="A165" s="90" t="s">
        <v>48</v>
      </c>
      <c r="B165" s="258" t="s">
        <v>62</v>
      </c>
      <c r="C165" s="258"/>
      <c r="D165" s="104"/>
      <c r="E165" s="104">
        <f>SUM(E166:E174)</f>
        <v>1900000</v>
      </c>
      <c r="F165" s="104">
        <f>F166+F169+F174</f>
        <v>495437</v>
      </c>
      <c r="G165" s="104">
        <f>G166+G169+G174</f>
        <v>350790</v>
      </c>
      <c r="H165" s="104">
        <f>H166+H169+H174</f>
        <v>0</v>
      </c>
      <c r="I165" s="104">
        <f>I166+I169+I174</f>
        <v>0</v>
      </c>
      <c r="J165" s="104">
        <f>J166+J169+J174</f>
        <v>846227</v>
      </c>
      <c r="K165" s="188">
        <f>(J165/E165)</f>
        <v>0.44538263157894736</v>
      </c>
    </row>
    <row r="166" spans="1:11" x14ac:dyDescent="0.25">
      <c r="A166" s="109"/>
      <c r="B166" s="92" t="s">
        <v>6</v>
      </c>
      <c r="C166" s="126" t="s">
        <v>115</v>
      </c>
      <c r="D166" s="98" t="s">
        <v>11</v>
      </c>
      <c r="E166" s="98">
        <v>500000</v>
      </c>
      <c r="F166" s="98">
        <f>SUM(F167:F168)</f>
        <v>3500</v>
      </c>
      <c r="G166" s="98">
        <f>SUM(G167:G168)</f>
        <v>350790</v>
      </c>
      <c r="H166" s="98">
        <f>SUM(H167:H168)</f>
        <v>0</v>
      </c>
      <c r="I166" s="98">
        <f>SUM(I167:I168)</f>
        <v>0</v>
      </c>
      <c r="J166" s="98">
        <f>SUM(J167:J168)</f>
        <v>354290</v>
      </c>
      <c r="K166" s="139">
        <f>(J166/E166)</f>
        <v>0.70857999999999999</v>
      </c>
    </row>
    <row r="167" spans="1:11" ht="39.6" x14ac:dyDescent="0.25">
      <c r="A167" s="100"/>
      <c r="B167" s="100"/>
      <c r="C167" s="115" t="s">
        <v>428</v>
      </c>
      <c r="D167" s="113">
        <v>2022</v>
      </c>
      <c r="E167" s="145" t="s">
        <v>11</v>
      </c>
      <c r="F167" s="199" t="s">
        <v>11</v>
      </c>
      <c r="G167" s="199">
        <v>350790</v>
      </c>
      <c r="H167" s="198"/>
      <c r="I167" s="198"/>
      <c r="J167" s="198">
        <f t="shared" si="15"/>
        <v>350790</v>
      </c>
      <c r="K167" s="198"/>
    </row>
    <row r="168" spans="1:11" x14ac:dyDescent="0.25">
      <c r="A168" s="100"/>
      <c r="B168" s="100"/>
      <c r="C168" s="115" t="s">
        <v>432</v>
      </c>
      <c r="D168" s="113">
        <v>2023</v>
      </c>
      <c r="E168" s="103" t="s">
        <v>11</v>
      </c>
      <c r="F168" s="199">
        <v>3500</v>
      </c>
      <c r="G168" s="198"/>
      <c r="H168" s="198"/>
      <c r="I168" s="198"/>
      <c r="J168" s="198">
        <f t="shared" si="15"/>
        <v>3500</v>
      </c>
      <c r="K168" s="198"/>
    </row>
    <row r="169" spans="1:11" x14ac:dyDescent="0.25">
      <c r="A169" s="109"/>
      <c r="B169" s="92" t="s">
        <v>7</v>
      </c>
      <c r="C169" s="122" t="s">
        <v>116</v>
      </c>
      <c r="D169" s="99" t="s">
        <v>11</v>
      </c>
      <c r="E169" s="98">
        <v>800000</v>
      </c>
      <c r="F169" s="98">
        <f>SUM(F170:F173)</f>
        <v>42718</v>
      </c>
      <c r="G169" s="98">
        <f>SUM(G170:G171)</f>
        <v>0</v>
      </c>
      <c r="H169" s="98">
        <f>SUM(H170:H171)</f>
        <v>0</v>
      </c>
      <c r="I169" s="98">
        <f>SUM(I170:I171)</f>
        <v>0</v>
      </c>
      <c r="J169" s="98">
        <f>SUM(J170:J173)</f>
        <v>42718</v>
      </c>
      <c r="K169" s="139">
        <f>(J169/E169)</f>
        <v>5.3397500000000001E-2</v>
      </c>
    </row>
    <row r="170" spans="1:11" ht="39.6" x14ac:dyDescent="0.25">
      <c r="A170" s="100"/>
      <c r="B170" s="100"/>
      <c r="C170" s="115" t="s">
        <v>427</v>
      </c>
      <c r="D170" s="102">
        <v>2021</v>
      </c>
      <c r="E170" s="103" t="s">
        <v>11</v>
      </c>
      <c r="F170" s="103">
        <v>2160</v>
      </c>
      <c r="G170" s="100"/>
      <c r="H170" s="100"/>
      <c r="I170" s="100"/>
      <c r="J170" s="113">
        <f t="shared" si="15"/>
        <v>2160</v>
      </c>
      <c r="K170" s="100"/>
    </row>
    <row r="171" spans="1:11" x14ac:dyDescent="0.25">
      <c r="A171" s="100"/>
      <c r="B171" s="100"/>
      <c r="C171" s="82" t="s">
        <v>429</v>
      </c>
      <c r="D171" s="103">
        <v>2022</v>
      </c>
      <c r="E171" s="82" t="s">
        <v>11</v>
      </c>
      <c r="F171" s="103">
        <v>25038</v>
      </c>
      <c r="G171" s="100"/>
      <c r="H171" s="100"/>
      <c r="I171" s="100"/>
      <c r="J171" s="113">
        <f t="shared" si="15"/>
        <v>25038</v>
      </c>
      <c r="K171" s="100"/>
    </row>
    <row r="172" spans="1:11" ht="26.4" x14ac:dyDescent="0.25">
      <c r="A172" s="100"/>
      <c r="B172" s="100"/>
      <c r="C172" s="115" t="s">
        <v>431</v>
      </c>
      <c r="D172" s="102">
        <v>2023</v>
      </c>
      <c r="E172" s="103" t="s">
        <v>11</v>
      </c>
      <c r="F172" s="103">
        <v>14020</v>
      </c>
      <c r="G172" s="100"/>
      <c r="H172" s="100"/>
      <c r="I172" s="100"/>
      <c r="J172" s="113">
        <f t="shared" si="15"/>
        <v>14020</v>
      </c>
      <c r="K172" s="100"/>
    </row>
    <row r="173" spans="1:11" x14ac:dyDescent="0.25">
      <c r="A173" s="100"/>
      <c r="B173" s="100"/>
      <c r="C173" s="115" t="s">
        <v>433</v>
      </c>
      <c r="D173" s="102">
        <v>2023</v>
      </c>
      <c r="E173" s="103" t="s">
        <v>11</v>
      </c>
      <c r="F173" s="103">
        <v>1500</v>
      </c>
      <c r="G173" s="100"/>
      <c r="H173" s="100"/>
      <c r="I173" s="100"/>
      <c r="J173" s="113">
        <f t="shared" si="15"/>
        <v>1500</v>
      </c>
      <c r="K173" s="100"/>
    </row>
    <row r="174" spans="1:11" x14ac:dyDescent="0.25">
      <c r="A174" s="127"/>
      <c r="B174" s="92" t="s">
        <v>28</v>
      </c>
      <c r="C174" s="122" t="s">
        <v>117</v>
      </c>
      <c r="D174" s="92" t="s">
        <v>11</v>
      </c>
      <c r="E174" s="98">
        <v>600000</v>
      </c>
      <c r="F174" s="98">
        <f>SUM(F175:F178)</f>
        <v>449219</v>
      </c>
      <c r="G174" s="98">
        <f>SUM(G175:G176)</f>
        <v>0</v>
      </c>
      <c r="H174" s="98">
        <f>SUM(H175:H176)</f>
        <v>0</v>
      </c>
      <c r="I174" s="98">
        <f>SUM(I175:I176)</f>
        <v>0</v>
      </c>
      <c r="J174" s="98">
        <f>SUM(J175:J178)</f>
        <v>449219</v>
      </c>
      <c r="K174" s="139">
        <f>(J174/E174)</f>
        <v>0.74869833333333335</v>
      </c>
    </row>
    <row r="175" spans="1:11" ht="26.4" x14ac:dyDescent="0.25">
      <c r="A175" s="100"/>
      <c r="B175" s="100"/>
      <c r="C175" s="82" t="s">
        <v>430</v>
      </c>
      <c r="D175" s="103">
        <v>2022</v>
      </c>
      <c r="E175" s="103" t="s">
        <v>11</v>
      </c>
      <c r="F175" s="103">
        <v>12888</v>
      </c>
      <c r="G175" s="100"/>
      <c r="H175" s="100"/>
      <c r="I175" s="100"/>
      <c r="J175" s="113">
        <f t="shared" si="15"/>
        <v>12888</v>
      </c>
      <c r="K175" s="100"/>
    </row>
    <row r="176" spans="1:11" ht="39.6" x14ac:dyDescent="0.25">
      <c r="A176" s="100"/>
      <c r="B176" s="100"/>
      <c r="C176" s="115" t="s">
        <v>434</v>
      </c>
      <c r="D176" s="102">
        <v>2023</v>
      </c>
      <c r="E176" s="103" t="s">
        <v>11</v>
      </c>
      <c r="F176" s="103">
        <v>7257</v>
      </c>
      <c r="G176" s="100"/>
      <c r="H176" s="100"/>
      <c r="I176" s="100"/>
      <c r="J176" s="113">
        <f t="shared" si="15"/>
        <v>7257</v>
      </c>
      <c r="K176" s="100"/>
    </row>
    <row r="177" spans="1:11" ht="26.4" x14ac:dyDescent="0.25">
      <c r="A177" s="100"/>
      <c r="B177" s="100"/>
      <c r="C177" s="115" t="s">
        <v>435</v>
      </c>
      <c r="D177" s="102">
        <v>2023</v>
      </c>
      <c r="E177" s="103" t="s">
        <v>11</v>
      </c>
      <c r="F177" s="103">
        <v>153960</v>
      </c>
      <c r="G177" s="100"/>
      <c r="H177" s="100"/>
      <c r="I177" s="100"/>
      <c r="J177" s="113">
        <f t="shared" si="15"/>
        <v>153960</v>
      </c>
      <c r="K177" s="100"/>
    </row>
    <row r="178" spans="1:11" ht="26.4" x14ac:dyDescent="0.25">
      <c r="A178" s="100"/>
      <c r="B178" s="100"/>
      <c r="C178" s="115" t="s">
        <v>436</v>
      </c>
      <c r="D178" s="102">
        <v>2023</v>
      </c>
      <c r="E178" s="103" t="s">
        <v>11</v>
      </c>
      <c r="F178" s="103">
        <v>275114</v>
      </c>
      <c r="G178" s="100"/>
      <c r="H178" s="100"/>
      <c r="I178" s="100"/>
      <c r="J178" s="113">
        <f t="shared" si="15"/>
        <v>275114</v>
      </c>
      <c r="K178" s="100"/>
    </row>
    <row r="179" spans="1:11" ht="36.6" customHeight="1" x14ac:dyDescent="0.25">
      <c r="A179" s="269" t="s">
        <v>252</v>
      </c>
      <c r="B179" s="269"/>
      <c r="C179" s="269"/>
      <c r="D179" s="142"/>
      <c r="E179" s="128">
        <f t="shared" ref="E179:J179" si="16">E180+E183+E186</f>
        <v>1350000</v>
      </c>
      <c r="F179" s="128">
        <f t="shared" si="16"/>
        <v>0</v>
      </c>
      <c r="G179" s="128">
        <f t="shared" si="16"/>
        <v>0</v>
      </c>
      <c r="H179" s="128">
        <f t="shared" si="16"/>
        <v>0</v>
      </c>
      <c r="I179" s="128">
        <f t="shared" si="16"/>
        <v>0</v>
      </c>
      <c r="J179" s="128">
        <f t="shared" si="16"/>
        <v>0</v>
      </c>
      <c r="K179" s="186">
        <f>(J179/E179)</f>
        <v>0</v>
      </c>
    </row>
    <row r="180" spans="1:11" ht="26.4" x14ac:dyDescent="0.25">
      <c r="A180" s="90" t="s">
        <v>49</v>
      </c>
      <c r="B180" s="263" t="s">
        <v>295</v>
      </c>
      <c r="C180" s="263"/>
      <c r="D180" s="104"/>
      <c r="E180" s="104">
        <f>SUM(E181:E182)</f>
        <v>600000</v>
      </c>
      <c r="F180" s="104">
        <f>SUM(F181:F182)</f>
        <v>0</v>
      </c>
      <c r="G180" s="107">
        <f t="shared" ref="G180:H180" si="17">G181+G184+G189</f>
        <v>0</v>
      </c>
      <c r="H180" s="107">
        <f t="shared" si="17"/>
        <v>0</v>
      </c>
      <c r="I180" s="107">
        <f>I181+I184+I186</f>
        <v>0</v>
      </c>
      <c r="J180" s="107">
        <f>J181+J184+J186</f>
        <v>0</v>
      </c>
      <c r="K180" s="140">
        <f>(J180/E180)</f>
        <v>0</v>
      </c>
    </row>
    <row r="181" spans="1:11" ht="26.4" x14ac:dyDescent="0.25">
      <c r="A181" s="109"/>
      <c r="B181" s="92" t="s">
        <v>6</v>
      </c>
      <c r="C181" s="126" t="s">
        <v>290</v>
      </c>
      <c r="D181" s="92" t="s">
        <v>11</v>
      </c>
      <c r="E181" s="98">
        <v>400000</v>
      </c>
      <c r="F181" s="98">
        <v>0</v>
      </c>
      <c r="G181" s="98">
        <v>0</v>
      </c>
      <c r="H181" s="98">
        <v>0</v>
      </c>
      <c r="I181" s="98">
        <v>0</v>
      </c>
      <c r="J181" s="98">
        <v>0</v>
      </c>
      <c r="K181" s="98"/>
    </row>
    <row r="182" spans="1:11" ht="26.4" x14ac:dyDescent="0.25">
      <c r="A182" s="109"/>
      <c r="B182" s="92" t="s">
        <v>7</v>
      </c>
      <c r="C182" s="126" t="s">
        <v>291</v>
      </c>
      <c r="D182" s="92" t="s">
        <v>11</v>
      </c>
      <c r="E182" s="98">
        <v>200000</v>
      </c>
      <c r="F182" s="98">
        <v>0</v>
      </c>
      <c r="G182" s="98">
        <v>0</v>
      </c>
      <c r="H182" s="98">
        <v>0</v>
      </c>
      <c r="I182" s="98">
        <v>0</v>
      </c>
      <c r="J182" s="98">
        <v>0</v>
      </c>
      <c r="K182" s="98"/>
    </row>
    <row r="183" spans="1:11" ht="26.4" x14ac:dyDescent="0.25">
      <c r="A183" s="90" t="s">
        <v>50</v>
      </c>
      <c r="B183" s="258" t="s">
        <v>51</v>
      </c>
      <c r="C183" s="258"/>
      <c r="D183" s="104"/>
      <c r="E183" s="104">
        <f>SUM(E184:E185)</f>
        <v>500000</v>
      </c>
      <c r="F183" s="104">
        <f>SUM(F184:F185)</f>
        <v>0</v>
      </c>
      <c r="G183" s="107">
        <f t="shared" ref="G183:I183" si="18">G184+G187+G192</f>
        <v>0</v>
      </c>
      <c r="H183" s="107">
        <f t="shared" si="18"/>
        <v>0</v>
      </c>
      <c r="I183" s="107">
        <f t="shared" si="18"/>
        <v>0</v>
      </c>
      <c r="J183" s="107">
        <f>J184+J187+J192</f>
        <v>0</v>
      </c>
      <c r="K183" s="140">
        <f>(J183/E183)</f>
        <v>0</v>
      </c>
    </row>
    <row r="184" spans="1:11" ht="26.4" x14ac:dyDescent="0.25">
      <c r="A184" s="109"/>
      <c r="B184" s="92" t="s">
        <v>6</v>
      </c>
      <c r="C184" s="126" t="s">
        <v>136</v>
      </c>
      <c r="D184" s="92" t="s">
        <v>11</v>
      </c>
      <c r="E184" s="98">
        <v>300000</v>
      </c>
      <c r="F184" s="98">
        <v>0</v>
      </c>
      <c r="G184" s="98">
        <v>0</v>
      </c>
      <c r="H184" s="98">
        <v>0</v>
      </c>
      <c r="I184" s="98">
        <v>0</v>
      </c>
      <c r="J184" s="98">
        <v>0</v>
      </c>
      <c r="K184" s="109"/>
    </row>
    <row r="185" spans="1:11" ht="26.4" x14ac:dyDescent="0.25">
      <c r="A185" s="109"/>
      <c r="B185" s="92" t="s">
        <v>7</v>
      </c>
      <c r="C185" s="126" t="s">
        <v>137</v>
      </c>
      <c r="D185" s="92" t="s">
        <v>11</v>
      </c>
      <c r="E185" s="98">
        <v>200000</v>
      </c>
      <c r="F185" s="98">
        <v>0</v>
      </c>
      <c r="G185" s="98">
        <v>0</v>
      </c>
      <c r="H185" s="98">
        <v>0</v>
      </c>
      <c r="I185" s="98">
        <v>0</v>
      </c>
      <c r="J185" s="98">
        <v>0</v>
      </c>
      <c r="K185" s="109"/>
    </row>
    <row r="186" spans="1:11" ht="26.4" x14ac:dyDescent="0.25">
      <c r="A186" s="90" t="s">
        <v>52</v>
      </c>
      <c r="B186" s="275" t="s">
        <v>53</v>
      </c>
      <c r="C186" s="275"/>
      <c r="D186" s="104"/>
      <c r="E186" s="104">
        <f t="shared" ref="E186:J186" si="19">SUM(E187:E188)</f>
        <v>250000</v>
      </c>
      <c r="F186" s="104">
        <f t="shared" si="19"/>
        <v>0</v>
      </c>
      <c r="G186" s="104">
        <f t="shared" si="19"/>
        <v>0</v>
      </c>
      <c r="H186" s="104">
        <f t="shared" si="19"/>
        <v>0</v>
      </c>
      <c r="I186" s="104">
        <f t="shared" si="19"/>
        <v>0</v>
      </c>
      <c r="J186" s="104">
        <f t="shared" si="19"/>
        <v>0</v>
      </c>
      <c r="K186" s="140">
        <f>(J186/E186)</f>
        <v>0</v>
      </c>
    </row>
    <row r="187" spans="1:11" ht="26.4" x14ac:dyDescent="0.25">
      <c r="A187" s="127"/>
      <c r="B187" s="92" t="s">
        <v>6</v>
      </c>
      <c r="C187" s="122" t="s">
        <v>138</v>
      </c>
      <c r="D187" s="99" t="s">
        <v>11</v>
      </c>
      <c r="E187" s="98">
        <v>50000</v>
      </c>
      <c r="F187" s="98">
        <v>0</v>
      </c>
      <c r="G187" s="98">
        <v>0</v>
      </c>
      <c r="H187" s="98">
        <v>0</v>
      </c>
      <c r="I187" s="98">
        <v>0</v>
      </c>
      <c r="J187" s="98">
        <v>0</v>
      </c>
      <c r="K187" s="109"/>
    </row>
    <row r="188" spans="1:11" ht="26.4" x14ac:dyDescent="0.25">
      <c r="A188" s="109"/>
      <c r="B188" s="92" t="s">
        <v>7</v>
      </c>
      <c r="C188" s="122" t="s">
        <v>139</v>
      </c>
      <c r="D188" s="99" t="s">
        <v>11</v>
      </c>
      <c r="E188" s="98">
        <v>200000</v>
      </c>
      <c r="F188" s="98">
        <v>0</v>
      </c>
      <c r="G188" s="98">
        <v>0</v>
      </c>
      <c r="H188" s="98">
        <v>0</v>
      </c>
      <c r="I188" s="98">
        <v>0</v>
      </c>
      <c r="J188" s="98">
        <v>0</v>
      </c>
      <c r="K188" s="109"/>
    </row>
    <row r="189" spans="1:11" ht="18" x14ac:dyDescent="0.25">
      <c r="A189" s="269" t="s">
        <v>253</v>
      </c>
      <c r="B189" s="269"/>
      <c r="C189" s="269"/>
      <c r="D189" s="142"/>
      <c r="E189" s="128">
        <f t="shared" ref="E189:J189" si="20">E190+E193+E195+E203+E206</f>
        <v>3700000</v>
      </c>
      <c r="F189" s="128">
        <f t="shared" si="20"/>
        <v>85366</v>
      </c>
      <c r="G189" s="128">
        <f t="shared" si="20"/>
        <v>0</v>
      </c>
      <c r="H189" s="128">
        <f t="shared" si="20"/>
        <v>0</v>
      </c>
      <c r="I189" s="128">
        <f t="shared" si="20"/>
        <v>0</v>
      </c>
      <c r="J189" s="128">
        <f t="shared" si="20"/>
        <v>85366</v>
      </c>
      <c r="K189" s="186">
        <f>(J189/E189)</f>
        <v>2.3071891891891891E-2</v>
      </c>
    </row>
    <row r="190" spans="1:11" ht="26.4" x14ac:dyDescent="0.25">
      <c r="A190" s="90" t="s">
        <v>54</v>
      </c>
      <c r="B190" s="263" t="s">
        <v>245</v>
      </c>
      <c r="C190" s="263"/>
      <c r="D190" s="104"/>
      <c r="E190" s="104">
        <f>SUM(E191:E192)</f>
        <v>1000000</v>
      </c>
      <c r="F190" s="104">
        <f>SUM(F191:F192)</f>
        <v>0</v>
      </c>
      <c r="G190" s="107">
        <f>G191</f>
        <v>0</v>
      </c>
      <c r="H190" s="107">
        <f>H191</f>
        <v>0</v>
      </c>
      <c r="I190" s="107">
        <f>I191</f>
        <v>0</v>
      </c>
      <c r="J190" s="107">
        <f>J191+J194</f>
        <v>0</v>
      </c>
      <c r="K190" s="140">
        <f>(J190/E190)</f>
        <v>0</v>
      </c>
    </row>
    <row r="191" spans="1:11" ht="39.6" x14ac:dyDescent="0.25">
      <c r="A191" s="109"/>
      <c r="B191" s="92" t="s">
        <v>6</v>
      </c>
      <c r="C191" s="126" t="s">
        <v>142</v>
      </c>
      <c r="D191" s="99" t="s">
        <v>11</v>
      </c>
      <c r="E191" s="98">
        <v>500000</v>
      </c>
      <c r="F191" s="98">
        <v>0</v>
      </c>
      <c r="G191" s="98">
        <v>0</v>
      </c>
      <c r="H191" s="98">
        <v>0</v>
      </c>
      <c r="I191" s="98">
        <v>0</v>
      </c>
      <c r="J191" s="98">
        <v>0</v>
      </c>
      <c r="K191" s="109"/>
    </row>
    <row r="192" spans="1:11" ht="26.4" x14ac:dyDescent="0.25">
      <c r="A192" s="109"/>
      <c r="B192" s="92" t="s">
        <v>7</v>
      </c>
      <c r="C192" s="126" t="s">
        <v>143</v>
      </c>
      <c r="D192" s="98"/>
      <c r="E192" s="98">
        <v>500000</v>
      </c>
      <c r="F192" s="98">
        <v>0</v>
      </c>
      <c r="G192" s="98">
        <v>0</v>
      </c>
      <c r="H192" s="98">
        <v>0</v>
      </c>
      <c r="I192" s="98">
        <v>0</v>
      </c>
      <c r="J192" s="98">
        <v>0</v>
      </c>
      <c r="K192" s="109"/>
    </row>
    <row r="193" spans="1:11" ht="27.6" x14ac:dyDescent="0.25">
      <c r="A193" s="83" t="s">
        <v>55</v>
      </c>
      <c r="B193" s="276" t="s">
        <v>56</v>
      </c>
      <c r="C193" s="277"/>
      <c r="D193" s="55"/>
      <c r="E193" s="55">
        <f>SUM(E194:E194)</f>
        <v>300000</v>
      </c>
      <c r="F193" s="104">
        <v>0</v>
      </c>
      <c r="G193" s="107">
        <f>G194</f>
        <v>0</v>
      </c>
      <c r="H193" s="107">
        <f>H194</f>
        <v>0</v>
      </c>
      <c r="I193" s="107">
        <f>I194</f>
        <v>0</v>
      </c>
      <c r="J193" s="107">
        <f>J194</f>
        <v>0</v>
      </c>
      <c r="K193" s="140">
        <f>(J193/E193)</f>
        <v>0</v>
      </c>
    </row>
    <row r="194" spans="1:11" ht="27.6" x14ac:dyDescent="0.3">
      <c r="A194" s="135"/>
      <c r="B194" s="84" t="s">
        <v>6</v>
      </c>
      <c r="C194" s="136" t="s">
        <v>118</v>
      </c>
      <c r="D194" s="88" t="s">
        <v>11</v>
      </c>
      <c r="E194" s="87">
        <v>300000</v>
      </c>
      <c r="F194" s="98">
        <v>0</v>
      </c>
      <c r="G194" s="98">
        <v>0</v>
      </c>
      <c r="H194" s="98">
        <v>0</v>
      </c>
      <c r="I194" s="98">
        <v>0</v>
      </c>
      <c r="J194" s="98">
        <v>0</v>
      </c>
      <c r="K194" s="109"/>
    </row>
    <row r="195" spans="1:11" ht="27.6" x14ac:dyDescent="0.25">
      <c r="A195" s="83" t="s">
        <v>58</v>
      </c>
      <c r="B195" s="278" t="s">
        <v>57</v>
      </c>
      <c r="C195" s="279"/>
      <c r="D195" s="47"/>
      <c r="E195" s="47">
        <f>SUM(E196)</f>
        <v>200000</v>
      </c>
      <c r="F195" s="107">
        <f>F196</f>
        <v>12386</v>
      </c>
      <c r="G195" s="107">
        <f>G196</f>
        <v>0</v>
      </c>
      <c r="H195" s="107">
        <f>H196</f>
        <v>0</v>
      </c>
      <c r="I195" s="107">
        <f>I196</f>
        <v>0</v>
      </c>
      <c r="J195" s="107">
        <f>J196</f>
        <v>12386</v>
      </c>
      <c r="K195" s="140">
        <f>(J195/E195)</f>
        <v>6.1929999999999999E-2</v>
      </c>
    </row>
    <row r="196" spans="1:11" ht="26.4" x14ac:dyDescent="0.25">
      <c r="A196" s="127"/>
      <c r="B196" s="92" t="s">
        <v>6</v>
      </c>
      <c r="C196" s="126" t="s">
        <v>146</v>
      </c>
      <c r="D196" s="99" t="s">
        <v>11</v>
      </c>
      <c r="E196" s="98">
        <v>200000</v>
      </c>
      <c r="F196" s="98">
        <f>SUM(F197:F202)</f>
        <v>12386</v>
      </c>
      <c r="G196" s="98">
        <f>SUM(G197:G198)</f>
        <v>0</v>
      </c>
      <c r="H196" s="98">
        <f>SUM(H197:H198)</f>
        <v>0</v>
      </c>
      <c r="I196" s="98">
        <f>SUM(I197:I198)</f>
        <v>0</v>
      </c>
      <c r="J196" s="98">
        <f>SUM(J197:J202)</f>
        <v>12386</v>
      </c>
      <c r="K196" s="139">
        <f>(J196/E196)</f>
        <v>6.1929999999999999E-2</v>
      </c>
    </row>
    <row r="197" spans="1:11" x14ac:dyDescent="0.25">
      <c r="A197" s="100"/>
      <c r="B197" s="100"/>
      <c r="C197" s="82" t="s">
        <v>437</v>
      </c>
      <c r="D197" s="102">
        <v>2022</v>
      </c>
      <c r="E197" s="103" t="s">
        <v>11</v>
      </c>
      <c r="F197" s="103">
        <v>2400</v>
      </c>
      <c r="G197" s="100"/>
      <c r="H197" s="100"/>
      <c r="I197" s="100"/>
      <c r="J197" s="113">
        <f t="shared" ref="J197:J202" si="21">SUM(F197:I197)</f>
        <v>2400</v>
      </c>
      <c r="K197" s="100"/>
    </row>
    <row r="198" spans="1:11" x14ac:dyDescent="0.25">
      <c r="A198" s="100"/>
      <c r="B198" s="100"/>
      <c r="C198" s="82" t="s">
        <v>438</v>
      </c>
      <c r="D198" s="102">
        <v>2022</v>
      </c>
      <c r="E198" s="103" t="s">
        <v>11</v>
      </c>
      <c r="F198" s="103">
        <v>2520</v>
      </c>
      <c r="G198" s="100"/>
      <c r="H198" s="100"/>
      <c r="I198" s="100"/>
      <c r="J198" s="113">
        <f t="shared" si="21"/>
        <v>2520</v>
      </c>
      <c r="K198" s="100"/>
    </row>
    <row r="199" spans="1:11" x14ac:dyDescent="0.25">
      <c r="A199" s="100"/>
      <c r="B199" s="100"/>
      <c r="C199" s="82" t="s">
        <v>439</v>
      </c>
      <c r="D199" s="102">
        <v>2022</v>
      </c>
      <c r="E199" s="103" t="s">
        <v>11</v>
      </c>
      <c r="F199" s="103">
        <v>2520</v>
      </c>
      <c r="G199" s="100"/>
      <c r="H199" s="100"/>
      <c r="I199" s="100"/>
      <c r="J199" s="113">
        <f t="shared" si="21"/>
        <v>2520</v>
      </c>
      <c r="K199" s="100"/>
    </row>
    <row r="200" spans="1:11" x14ac:dyDescent="0.25">
      <c r="A200" s="100"/>
      <c r="B200" s="100"/>
      <c r="C200" s="82" t="s">
        <v>440</v>
      </c>
      <c r="D200" s="102">
        <v>2022</v>
      </c>
      <c r="E200" s="103" t="s">
        <v>11</v>
      </c>
      <c r="F200" s="103">
        <v>1221</v>
      </c>
      <c r="G200" s="100"/>
      <c r="H200" s="100"/>
      <c r="I200" s="100"/>
      <c r="J200" s="113">
        <f t="shared" si="21"/>
        <v>1221</v>
      </c>
      <c r="K200" s="100"/>
    </row>
    <row r="201" spans="1:11" x14ac:dyDescent="0.25">
      <c r="A201" s="100"/>
      <c r="B201" s="100"/>
      <c r="C201" s="82" t="s">
        <v>441</v>
      </c>
      <c r="D201" s="102">
        <v>2022</v>
      </c>
      <c r="E201" s="103" t="s">
        <v>11</v>
      </c>
      <c r="F201" s="103">
        <v>1025</v>
      </c>
      <c r="G201" s="100"/>
      <c r="H201" s="100"/>
      <c r="I201" s="100"/>
      <c r="J201" s="113">
        <f t="shared" si="21"/>
        <v>1025</v>
      </c>
      <c r="K201" s="100"/>
    </row>
    <row r="202" spans="1:11" ht="26.4" x14ac:dyDescent="0.25">
      <c r="A202" s="100"/>
      <c r="B202" s="100"/>
      <c r="C202" s="82" t="s">
        <v>442</v>
      </c>
      <c r="D202" s="102">
        <v>2022</v>
      </c>
      <c r="E202" s="103" t="s">
        <v>11</v>
      </c>
      <c r="F202" s="103">
        <v>2700</v>
      </c>
      <c r="G202" s="100"/>
      <c r="H202" s="100"/>
      <c r="I202" s="100"/>
      <c r="J202" s="113">
        <f t="shared" si="21"/>
        <v>2700</v>
      </c>
      <c r="K202" s="100"/>
    </row>
    <row r="203" spans="1:11" ht="27.6" x14ac:dyDescent="0.3">
      <c r="A203" s="30" t="s">
        <v>59</v>
      </c>
      <c r="B203" s="227" t="s">
        <v>60</v>
      </c>
      <c r="C203" s="228"/>
      <c r="D203" s="47"/>
      <c r="E203" s="47">
        <f>SUM(E204:E205)</f>
        <v>800000</v>
      </c>
      <c r="F203" s="107">
        <f t="shared" ref="F203:J203" si="22">F204</f>
        <v>0</v>
      </c>
      <c r="G203" s="107">
        <f t="shared" si="22"/>
        <v>0</v>
      </c>
      <c r="H203" s="107">
        <f t="shared" si="22"/>
        <v>0</v>
      </c>
      <c r="I203" s="107">
        <f t="shared" si="22"/>
        <v>0</v>
      </c>
      <c r="J203" s="107">
        <f t="shared" si="22"/>
        <v>0</v>
      </c>
      <c r="K203" s="140">
        <f>(J203/E203)</f>
        <v>0</v>
      </c>
    </row>
    <row r="204" spans="1:11" ht="13.8" x14ac:dyDescent="0.3">
      <c r="A204" s="135"/>
      <c r="B204" s="84" t="s">
        <v>6</v>
      </c>
      <c r="C204" s="86" t="s">
        <v>148</v>
      </c>
      <c r="D204" s="88" t="s">
        <v>11</v>
      </c>
      <c r="E204" s="87">
        <v>300000</v>
      </c>
      <c r="F204" s="87">
        <v>0</v>
      </c>
      <c r="G204" s="87">
        <v>0</v>
      </c>
      <c r="H204" s="87">
        <v>0</v>
      </c>
      <c r="I204" s="109">
        <v>0</v>
      </c>
      <c r="J204" s="109">
        <v>0</v>
      </c>
      <c r="K204" s="109"/>
    </row>
    <row r="205" spans="1:11" ht="13.8" x14ac:dyDescent="0.3">
      <c r="A205" s="135"/>
      <c r="B205" s="85" t="s">
        <v>7</v>
      </c>
      <c r="C205" s="144" t="s">
        <v>149</v>
      </c>
      <c r="D205" s="88" t="s">
        <v>11</v>
      </c>
      <c r="E205" s="87">
        <v>500000</v>
      </c>
      <c r="F205" s="87">
        <v>0</v>
      </c>
      <c r="G205" s="87">
        <v>0</v>
      </c>
      <c r="H205" s="87">
        <v>0</v>
      </c>
      <c r="I205" s="109">
        <v>0</v>
      </c>
      <c r="J205" s="109">
        <v>0</v>
      </c>
      <c r="K205" s="109"/>
    </row>
    <row r="206" spans="1:11" ht="27.6" x14ac:dyDescent="0.3">
      <c r="A206" s="30" t="s">
        <v>61</v>
      </c>
      <c r="B206" s="227" t="s">
        <v>296</v>
      </c>
      <c r="C206" s="228"/>
      <c r="D206" s="47"/>
      <c r="E206" s="47">
        <f>SUM(E207:E212)</f>
        <v>1400000</v>
      </c>
      <c r="F206" s="107">
        <f>F207</f>
        <v>72980</v>
      </c>
      <c r="G206" s="107">
        <f>G207</f>
        <v>0</v>
      </c>
      <c r="H206" s="107">
        <f>H207</f>
        <v>0</v>
      </c>
      <c r="I206" s="107">
        <f>I207</f>
        <v>0</v>
      </c>
      <c r="J206" s="107">
        <f>J207</f>
        <v>72980</v>
      </c>
      <c r="K206" s="140">
        <f>(J206/E206)</f>
        <v>5.2128571428571427E-2</v>
      </c>
    </row>
    <row r="207" spans="1:11" ht="13.8" x14ac:dyDescent="0.3">
      <c r="A207" s="135"/>
      <c r="B207" s="85" t="s">
        <v>6</v>
      </c>
      <c r="C207" s="146" t="s">
        <v>22</v>
      </c>
      <c r="D207" s="88" t="s">
        <v>11</v>
      </c>
      <c r="E207" s="87">
        <v>300000</v>
      </c>
      <c r="F207" s="88">
        <f>SUM(F208:F210)</f>
        <v>72980</v>
      </c>
      <c r="G207" s="88">
        <f>SUM(G208:G210)</f>
        <v>0</v>
      </c>
      <c r="H207" s="88">
        <f>SUM(H208:H210)</f>
        <v>0</v>
      </c>
      <c r="I207" s="88">
        <f>SUM(I208:I210)</f>
        <v>0</v>
      </c>
      <c r="J207" s="88">
        <f>SUM(J208:J210)</f>
        <v>72980</v>
      </c>
      <c r="K207" s="139">
        <f>(J207/E207)</f>
        <v>0.24326666666666666</v>
      </c>
    </row>
    <row r="208" spans="1:11" ht="26.4" x14ac:dyDescent="0.25">
      <c r="A208" s="100"/>
      <c r="B208" s="100"/>
      <c r="C208" s="82" t="s">
        <v>443</v>
      </c>
      <c r="D208" s="211">
        <v>2023</v>
      </c>
      <c r="E208" s="103" t="s">
        <v>11</v>
      </c>
      <c r="F208" s="103">
        <v>11280</v>
      </c>
      <c r="G208" s="100"/>
      <c r="H208" s="100"/>
      <c r="I208" s="100"/>
      <c r="J208" s="113">
        <f t="shared" ref="J208:J210" si="23">SUM(F208:I208)</f>
        <v>11280</v>
      </c>
      <c r="K208" s="100"/>
    </row>
    <row r="209" spans="1:11" ht="26.4" x14ac:dyDescent="0.25">
      <c r="A209" s="100"/>
      <c r="B209" s="100"/>
      <c r="C209" s="115" t="s">
        <v>444</v>
      </c>
      <c r="D209" s="211">
        <v>2023</v>
      </c>
      <c r="E209" s="103" t="s">
        <v>11</v>
      </c>
      <c r="F209" s="103">
        <v>56612</v>
      </c>
      <c r="G209" s="100"/>
      <c r="H209" s="100"/>
      <c r="I209" s="100"/>
      <c r="J209" s="113">
        <f t="shared" si="23"/>
        <v>56612</v>
      </c>
      <c r="K209" s="100"/>
    </row>
    <row r="210" spans="1:11" ht="26.4" x14ac:dyDescent="0.25">
      <c r="A210" s="100"/>
      <c r="B210" s="100"/>
      <c r="C210" s="115" t="s">
        <v>445</v>
      </c>
      <c r="D210" s="211">
        <v>2023</v>
      </c>
      <c r="E210" s="103" t="s">
        <v>11</v>
      </c>
      <c r="F210" s="103">
        <v>5088</v>
      </c>
      <c r="G210" s="100"/>
      <c r="H210" s="100"/>
      <c r="I210" s="100"/>
      <c r="J210" s="113">
        <f t="shared" si="23"/>
        <v>5088</v>
      </c>
      <c r="K210" s="100"/>
    </row>
    <row r="211" spans="1:11" ht="27.6" x14ac:dyDescent="0.3">
      <c r="A211" s="135"/>
      <c r="B211" s="85" t="s">
        <v>7</v>
      </c>
      <c r="C211" s="136" t="s">
        <v>63</v>
      </c>
      <c r="D211" s="88" t="s">
        <v>11</v>
      </c>
      <c r="E211" s="87">
        <v>1000000</v>
      </c>
      <c r="F211" s="88">
        <v>0</v>
      </c>
      <c r="G211" s="87">
        <v>0</v>
      </c>
      <c r="H211" s="87">
        <v>0</v>
      </c>
      <c r="I211" s="109">
        <v>0</v>
      </c>
      <c r="J211" s="109">
        <v>0</v>
      </c>
      <c r="K211" s="109"/>
    </row>
    <row r="212" spans="1:11" ht="41.4" x14ac:dyDescent="0.3">
      <c r="A212" s="135"/>
      <c r="B212" s="85" t="s">
        <v>28</v>
      </c>
      <c r="C212" s="136" t="s">
        <v>150</v>
      </c>
      <c r="D212" s="88" t="s">
        <v>11</v>
      </c>
      <c r="E212" s="147">
        <v>100000</v>
      </c>
      <c r="F212" s="88">
        <v>0</v>
      </c>
      <c r="G212" s="135">
        <v>0</v>
      </c>
      <c r="H212" s="135">
        <v>0</v>
      </c>
      <c r="I212" s="109">
        <v>0</v>
      </c>
      <c r="J212" s="109">
        <v>0</v>
      </c>
      <c r="K212" s="109"/>
    </row>
    <row r="363" spans="1:14" ht="14.4" x14ac:dyDescent="0.3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14.4" x14ac:dyDescent="0.3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14.4" x14ac:dyDescent="0.3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14.4" x14ac:dyDescent="0.3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14.4" x14ac:dyDescent="0.3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14.4" x14ac:dyDescent="0.3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14.4" x14ac:dyDescent="0.3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14.4" x14ac:dyDescent="0.3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14.4" x14ac:dyDescent="0.3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14.4" x14ac:dyDescent="0.3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</sheetData>
  <mergeCells count="32">
    <mergeCell ref="B203:C203"/>
    <mergeCell ref="B206:C206"/>
    <mergeCell ref="B190:C190"/>
    <mergeCell ref="B193:C193"/>
    <mergeCell ref="B195:C195"/>
    <mergeCell ref="A179:C179"/>
    <mergeCell ref="B180:C180"/>
    <mergeCell ref="B183:C183"/>
    <mergeCell ref="B186:C186"/>
    <mergeCell ref="A189:C189"/>
    <mergeCell ref="B165:C165"/>
    <mergeCell ref="A143:C143"/>
    <mergeCell ref="B144:C144"/>
    <mergeCell ref="J12:J15"/>
    <mergeCell ref="D7:D11"/>
    <mergeCell ref="J7:J11"/>
    <mergeCell ref="A116:C116"/>
    <mergeCell ref="B117:C117"/>
    <mergeCell ref="A103:C103"/>
    <mergeCell ref="B104:C104"/>
    <mergeCell ref="B112:C112"/>
    <mergeCell ref="B114:C114"/>
    <mergeCell ref="D12:D15"/>
    <mergeCell ref="B120:C120"/>
    <mergeCell ref="B135:C135"/>
    <mergeCell ref="B140:C140"/>
    <mergeCell ref="B20:C20"/>
    <mergeCell ref="F12:F15"/>
    <mergeCell ref="F7:F11"/>
    <mergeCell ref="A2:C2"/>
    <mergeCell ref="A4:C4"/>
    <mergeCell ref="B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A8" workbookViewId="0">
      <selection activeCell="I1" sqref="I1"/>
    </sheetView>
  </sheetViews>
  <sheetFormatPr defaultRowHeight="14.4" x14ac:dyDescent="0.3"/>
  <cols>
    <col min="1" max="1" width="7" customWidth="1"/>
    <col min="2" max="2" width="9.5546875" customWidth="1"/>
    <col min="3" max="3" width="77" customWidth="1"/>
    <col min="4" max="4" width="11.33203125" customWidth="1"/>
    <col min="5" max="5" width="12.6640625" customWidth="1"/>
    <col min="10" max="10" width="12.21875" customWidth="1"/>
    <col min="11" max="11" width="13" customWidth="1"/>
  </cols>
  <sheetData>
    <row r="2" spans="1:11" ht="39" customHeight="1" x14ac:dyDescent="0.3">
      <c r="A2" s="260" t="s">
        <v>261</v>
      </c>
      <c r="B2" s="260"/>
      <c r="C2" s="260"/>
      <c r="D2" s="151"/>
      <c r="E2" s="152">
        <f>E4+E8+E19+E26</f>
        <v>6460000</v>
      </c>
      <c r="F2" s="152">
        <f>F4+F8+F19+F26</f>
        <v>0</v>
      </c>
      <c r="G2" s="152">
        <f>G4+G8+G19+G26</f>
        <v>0</v>
      </c>
      <c r="H2" s="152">
        <f>H4+H8+H19+H26</f>
        <v>0</v>
      </c>
      <c r="I2" s="152">
        <f>I4+I8+I19+I26</f>
        <v>0</v>
      </c>
      <c r="J2" s="148">
        <f>J4+J103+J116+J143+J179+J189</f>
        <v>0</v>
      </c>
      <c r="K2" s="149">
        <f>(J2/E2)</f>
        <v>0</v>
      </c>
    </row>
    <row r="3" spans="1:11" ht="39.6" x14ac:dyDescent="0.3">
      <c r="A3" s="89" t="s">
        <v>0</v>
      </c>
      <c r="B3" s="89" t="s">
        <v>260</v>
      </c>
      <c r="C3" s="89" t="s">
        <v>1</v>
      </c>
      <c r="D3" s="89" t="s">
        <v>3</v>
      </c>
      <c r="E3" s="89" t="s">
        <v>447</v>
      </c>
      <c r="F3" s="89" t="s">
        <v>169</v>
      </c>
      <c r="G3" s="89" t="s">
        <v>170</v>
      </c>
      <c r="H3" s="89" t="s">
        <v>171</v>
      </c>
      <c r="I3" s="89" t="s">
        <v>365</v>
      </c>
      <c r="J3" s="89" t="s">
        <v>369</v>
      </c>
      <c r="K3" s="89" t="s">
        <v>383</v>
      </c>
    </row>
    <row r="4" spans="1:11" ht="40.200000000000003" customHeight="1" x14ac:dyDescent="0.35">
      <c r="A4" s="269" t="s">
        <v>263</v>
      </c>
      <c r="B4" s="269"/>
      <c r="C4" s="269"/>
      <c r="D4" s="142"/>
      <c r="E4" s="157">
        <f>E5</f>
        <v>180000</v>
      </c>
      <c r="F4" s="142"/>
      <c r="G4" s="142"/>
      <c r="H4" s="142"/>
      <c r="I4" s="129"/>
      <c r="J4" s="134">
        <f>J5+J7</f>
        <v>0</v>
      </c>
      <c r="K4" s="130">
        <f>(J4/E4)</f>
        <v>0</v>
      </c>
    </row>
    <row r="5" spans="1:11" ht="26.4" x14ac:dyDescent="0.3">
      <c r="A5" s="153" t="s">
        <v>31</v>
      </c>
      <c r="B5" s="280" t="s">
        <v>297</v>
      </c>
      <c r="C5" s="280"/>
      <c r="D5" s="153" t="s">
        <v>11</v>
      </c>
      <c r="E5" s="154">
        <f>SUM(E6:E7)</f>
        <v>180000</v>
      </c>
      <c r="F5" s="153" t="s">
        <v>11</v>
      </c>
      <c r="G5" s="153" t="s">
        <v>11</v>
      </c>
      <c r="H5" s="155" t="s">
        <v>11</v>
      </c>
      <c r="I5" s="156"/>
      <c r="J5" s="156"/>
      <c r="K5" s="156"/>
    </row>
    <row r="6" spans="1:11" x14ac:dyDescent="0.3">
      <c r="A6" s="150"/>
      <c r="B6" s="92" t="s">
        <v>6</v>
      </c>
      <c r="C6" s="162" t="s">
        <v>264</v>
      </c>
      <c r="D6" s="92" t="s">
        <v>11</v>
      </c>
      <c r="E6" s="92">
        <v>100000</v>
      </c>
      <c r="F6" s="92" t="s">
        <v>11</v>
      </c>
      <c r="G6" s="92"/>
      <c r="H6" s="99" t="s">
        <v>11</v>
      </c>
      <c r="I6" s="109"/>
      <c r="J6" s="109"/>
      <c r="K6" s="109"/>
    </row>
    <row r="7" spans="1:11" ht="27.6" x14ac:dyDescent="0.3">
      <c r="A7" s="29"/>
      <c r="B7" s="135" t="s">
        <v>7</v>
      </c>
      <c r="C7" s="144" t="s">
        <v>265</v>
      </c>
      <c r="D7" s="85" t="s">
        <v>11</v>
      </c>
      <c r="E7" s="87">
        <v>80000</v>
      </c>
      <c r="F7" s="85" t="s">
        <v>11</v>
      </c>
      <c r="G7" s="87"/>
      <c r="H7" s="87"/>
      <c r="I7" s="109"/>
      <c r="J7" s="109"/>
      <c r="K7" s="109"/>
    </row>
    <row r="8" spans="1:11" ht="36.6" customHeight="1" x14ac:dyDescent="0.35">
      <c r="A8" s="281" t="s">
        <v>64</v>
      </c>
      <c r="B8" s="281"/>
      <c r="C8" s="281"/>
      <c r="D8" s="159"/>
      <c r="E8" s="160">
        <f>E9+E12+E16</f>
        <v>4000000</v>
      </c>
      <c r="F8" s="159"/>
      <c r="G8" s="159"/>
      <c r="H8" s="159"/>
      <c r="I8" s="129"/>
      <c r="J8" s="134">
        <f>J9+J11</f>
        <v>0</v>
      </c>
      <c r="K8" s="130">
        <f>(J8/E8)</f>
        <v>0</v>
      </c>
    </row>
    <row r="9" spans="1:11" ht="27.6" x14ac:dyDescent="0.3">
      <c r="A9" s="35" t="s">
        <v>65</v>
      </c>
      <c r="B9" s="276" t="s">
        <v>66</v>
      </c>
      <c r="C9" s="276"/>
      <c r="D9" s="35"/>
      <c r="E9" s="35">
        <v>400000</v>
      </c>
      <c r="F9" s="35"/>
      <c r="G9" s="35" t="s">
        <v>11</v>
      </c>
      <c r="H9" s="55" t="s">
        <v>11</v>
      </c>
      <c r="I9" s="106"/>
      <c r="J9" s="106"/>
      <c r="K9" s="106"/>
    </row>
    <row r="10" spans="1:11" ht="27.6" x14ac:dyDescent="0.3">
      <c r="A10" s="65"/>
      <c r="B10" s="85" t="s">
        <v>6</v>
      </c>
      <c r="C10" s="163" t="s">
        <v>153</v>
      </c>
      <c r="D10" s="85" t="s">
        <v>11</v>
      </c>
      <c r="E10" s="85">
        <v>300000</v>
      </c>
      <c r="F10" s="85" t="s">
        <v>11</v>
      </c>
      <c r="G10" s="85"/>
      <c r="H10" s="136" t="s">
        <v>11</v>
      </c>
      <c r="I10" s="109"/>
      <c r="J10" s="109"/>
      <c r="K10" s="109"/>
    </row>
    <row r="11" spans="1:11" ht="27.6" x14ac:dyDescent="0.3">
      <c r="A11" s="65"/>
      <c r="B11" s="85" t="s">
        <v>7</v>
      </c>
      <c r="C11" s="163" t="s">
        <v>154</v>
      </c>
      <c r="D11" s="85" t="s">
        <v>11</v>
      </c>
      <c r="E11" s="85">
        <v>100000</v>
      </c>
      <c r="F11" s="85" t="s">
        <v>11</v>
      </c>
      <c r="G11" s="85"/>
      <c r="H11" s="136" t="s">
        <v>11</v>
      </c>
      <c r="I11" s="109"/>
      <c r="J11" s="109"/>
      <c r="K11" s="109"/>
    </row>
    <row r="12" spans="1:11" ht="27.6" x14ac:dyDescent="0.3">
      <c r="A12" s="35" t="s">
        <v>67</v>
      </c>
      <c r="B12" s="276" t="s">
        <v>284</v>
      </c>
      <c r="C12" s="276"/>
      <c r="D12" s="35"/>
      <c r="E12" s="35">
        <f>SUM(E13:F15)</f>
        <v>2900000</v>
      </c>
      <c r="F12" s="35"/>
      <c r="G12" s="35"/>
      <c r="H12" s="55"/>
      <c r="I12" s="106"/>
      <c r="J12" s="106"/>
      <c r="K12" s="106"/>
    </row>
    <row r="13" spans="1:11" ht="27.6" x14ac:dyDescent="0.3">
      <c r="A13" s="35"/>
      <c r="B13" s="85" t="s">
        <v>6</v>
      </c>
      <c r="C13" s="136" t="s">
        <v>156</v>
      </c>
      <c r="D13" s="85" t="s">
        <v>11</v>
      </c>
      <c r="E13" s="85">
        <v>1200000</v>
      </c>
      <c r="F13" s="85"/>
      <c r="G13" s="85"/>
      <c r="H13" s="136"/>
      <c r="I13" s="164"/>
      <c r="J13" s="164"/>
      <c r="K13" s="164"/>
    </row>
    <row r="14" spans="1:11" ht="27.6" x14ac:dyDescent="0.3">
      <c r="A14" s="35"/>
      <c r="B14" s="85" t="s">
        <v>7</v>
      </c>
      <c r="C14" s="165" t="s">
        <v>152</v>
      </c>
      <c r="D14" s="85" t="s">
        <v>11</v>
      </c>
      <c r="E14" s="85">
        <v>500000</v>
      </c>
      <c r="F14" s="85"/>
      <c r="G14" s="85"/>
      <c r="H14" s="136"/>
      <c r="I14" s="167"/>
      <c r="J14" s="167"/>
      <c r="K14" s="167"/>
    </row>
    <row r="15" spans="1:11" ht="27.6" x14ac:dyDescent="0.3">
      <c r="A15" s="35" t="s">
        <v>11</v>
      </c>
      <c r="B15" s="85" t="s">
        <v>28</v>
      </c>
      <c r="C15" s="163" t="s">
        <v>158</v>
      </c>
      <c r="D15" s="85" t="s">
        <v>11</v>
      </c>
      <c r="E15" s="85">
        <v>1200000</v>
      </c>
      <c r="F15" s="85"/>
      <c r="G15" s="85"/>
      <c r="H15" s="136"/>
      <c r="I15" s="167"/>
      <c r="J15" s="167"/>
      <c r="K15" s="167"/>
    </row>
    <row r="16" spans="1:11" ht="27.6" x14ac:dyDescent="0.3">
      <c r="A16" s="35" t="s">
        <v>68</v>
      </c>
      <c r="B16" s="276" t="s">
        <v>266</v>
      </c>
      <c r="C16" s="276"/>
      <c r="D16" s="35"/>
      <c r="E16" s="35">
        <f>SUM(E17:E18)</f>
        <v>700000</v>
      </c>
      <c r="F16" s="35"/>
      <c r="G16" s="35"/>
      <c r="H16" s="55"/>
      <c r="I16" s="169"/>
      <c r="J16" s="169"/>
      <c r="K16" s="169"/>
    </row>
    <row r="17" spans="1:11" ht="27.6" x14ac:dyDescent="0.3">
      <c r="A17" s="35"/>
      <c r="B17" s="85" t="s">
        <v>6</v>
      </c>
      <c r="C17" s="165" t="s">
        <v>159</v>
      </c>
      <c r="D17" s="85" t="s">
        <v>11</v>
      </c>
      <c r="E17" s="85">
        <v>200000</v>
      </c>
      <c r="F17" s="85"/>
      <c r="G17" s="85"/>
      <c r="H17" s="136"/>
      <c r="I17" s="167"/>
      <c r="J17" s="167"/>
      <c r="K17" s="167"/>
    </row>
    <row r="18" spans="1:11" ht="27.6" x14ac:dyDescent="0.3">
      <c r="A18" s="35"/>
      <c r="B18" s="85" t="s">
        <v>7</v>
      </c>
      <c r="C18" s="166" t="s">
        <v>267</v>
      </c>
      <c r="D18" s="85" t="s">
        <v>11</v>
      </c>
      <c r="E18" s="85">
        <v>500000</v>
      </c>
      <c r="F18" s="85"/>
      <c r="G18" s="85"/>
      <c r="H18" s="136"/>
      <c r="I18" s="167"/>
      <c r="J18" s="167"/>
      <c r="K18" s="167"/>
    </row>
    <row r="19" spans="1:11" ht="39" customHeight="1" x14ac:dyDescent="0.35">
      <c r="A19" s="282" t="s">
        <v>151</v>
      </c>
      <c r="B19" s="282"/>
      <c r="C19" s="282"/>
      <c r="D19" s="161"/>
      <c r="E19" s="160">
        <f>E20+E23</f>
        <v>1900000</v>
      </c>
      <c r="F19" s="161"/>
      <c r="G19" s="161"/>
      <c r="H19" s="161"/>
      <c r="I19" s="168"/>
      <c r="J19" s="134">
        <f>J20+J22</f>
        <v>0</v>
      </c>
      <c r="K19" s="130">
        <f>(J19/E19)</f>
        <v>0</v>
      </c>
    </row>
    <row r="20" spans="1:11" ht="27.6" x14ac:dyDescent="0.3">
      <c r="A20" s="35" t="s">
        <v>69</v>
      </c>
      <c r="B20" s="276" t="s">
        <v>285</v>
      </c>
      <c r="C20" s="276"/>
      <c r="D20" s="35"/>
      <c r="E20" s="35">
        <f>SUM(E21:E22)</f>
        <v>900000</v>
      </c>
      <c r="F20" s="35"/>
      <c r="G20" s="35"/>
      <c r="H20" s="55"/>
      <c r="I20" s="169"/>
      <c r="J20" s="169"/>
      <c r="K20" s="169"/>
    </row>
    <row r="21" spans="1:11" ht="27.6" x14ac:dyDescent="0.3">
      <c r="A21" s="65"/>
      <c r="B21" s="85" t="s">
        <v>6</v>
      </c>
      <c r="C21" s="163" t="s">
        <v>268</v>
      </c>
      <c r="D21" s="85" t="s">
        <v>11</v>
      </c>
      <c r="E21" s="85">
        <v>300000</v>
      </c>
      <c r="F21" s="85"/>
      <c r="G21" s="85"/>
      <c r="H21" s="136"/>
      <c r="I21" s="167"/>
      <c r="J21" s="167"/>
      <c r="K21" s="167"/>
    </row>
    <row r="22" spans="1:11" ht="27.6" x14ac:dyDescent="0.3">
      <c r="A22" s="65"/>
      <c r="B22" s="85" t="s">
        <v>7</v>
      </c>
      <c r="C22" s="144" t="s">
        <v>161</v>
      </c>
      <c r="D22" s="85" t="s">
        <v>11</v>
      </c>
      <c r="E22" s="85">
        <v>600000</v>
      </c>
      <c r="F22" s="85"/>
      <c r="G22" s="85"/>
      <c r="H22" s="136"/>
      <c r="I22" s="167"/>
      <c r="J22" s="167"/>
      <c r="K22" s="167"/>
    </row>
    <row r="23" spans="1:11" ht="27.6" x14ac:dyDescent="0.3">
      <c r="A23" s="35" t="s">
        <v>70</v>
      </c>
      <c r="B23" s="276" t="s">
        <v>292</v>
      </c>
      <c r="C23" s="276"/>
      <c r="D23" s="35"/>
      <c r="E23" s="35">
        <f>SUM(E24:E25)</f>
        <v>1000000</v>
      </c>
      <c r="F23" s="35"/>
      <c r="G23" s="35"/>
      <c r="H23" s="55"/>
      <c r="I23" s="169"/>
      <c r="J23" s="169"/>
      <c r="K23" s="169"/>
    </row>
    <row r="24" spans="1:11" ht="27.6" x14ac:dyDescent="0.3">
      <c r="A24" s="35"/>
      <c r="B24" s="85" t="s">
        <v>6</v>
      </c>
      <c r="C24" s="163" t="s">
        <v>286</v>
      </c>
      <c r="D24" s="85" t="s">
        <v>11</v>
      </c>
      <c r="E24" s="85">
        <v>200000</v>
      </c>
      <c r="F24" s="85"/>
      <c r="G24" s="85"/>
      <c r="H24" s="136"/>
      <c r="I24" s="167"/>
      <c r="J24" s="167"/>
      <c r="K24" s="167"/>
    </row>
    <row r="25" spans="1:11" ht="27.6" x14ac:dyDescent="0.3">
      <c r="A25" s="35" t="s">
        <v>11</v>
      </c>
      <c r="B25" s="85" t="s">
        <v>7</v>
      </c>
      <c r="C25" s="144" t="s">
        <v>119</v>
      </c>
      <c r="D25" s="85" t="s">
        <v>11</v>
      </c>
      <c r="E25" s="85">
        <v>800000</v>
      </c>
      <c r="F25" s="85"/>
      <c r="G25" s="85"/>
      <c r="H25" s="136"/>
      <c r="I25" s="167"/>
      <c r="J25" s="167"/>
      <c r="K25" s="167"/>
    </row>
    <row r="26" spans="1:11" ht="45.6" customHeight="1" x14ac:dyDescent="0.35">
      <c r="A26" s="282" t="s">
        <v>262</v>
      </c>
      <c r="B26" s="282"/>
      <c r="C26" s="282"/>
      <c r="D26" s="161"/>
      <c r="E26" s="160">
        <f>E27+E30</f>
        <v>380000</v>
      </c>
      <c r="F26" s="161"/>
      <c r="G26" s="161"/>
      <c r="H26" s="161"/>
      <c r="I26" s="168"/>
      <c r="J26" s="134">
        <f>J27+J29</f>
        <v>0</v>
      </c>
      <c r="K26" s="130">
        <f>(J26/E26)</f>
        <v>0</v>
      </c>
    </row>
    <row r="27" spans="1:11" ht="27.6" x14ac:dyDescent="0.3">
      <c r="A27" s="35" t="s">
        <v>72</v>
      </c>
      <c r="B27" s="276" t="s">
        <v>71</v>
      </c>
      <c r="C27" s="276"/>
      <c r="D27" s="35"/>
      <c r="E27" s="35">
        <f>SUM(E28:E29)</f>
        <v>250000</v>
      </c>
      <c r="F27" s="35"/>
      <c r="G27" s="35"/>
      <c r="H27" s="55"/>
      <c r="I27" s="169"/>
      <c r="J27" s="169"/>
      <c r="K27" s="169"/>
    </row>
    <row r="28" spans="1:11" ht="27.6" x14ac:dyDescent="0.3">
      <c r="A28" s="65"/>
      <c r="B28" s="85" t="s">
        <v>6</v>
      </c>
      <c r="C28" s="163" t="s">
        <v>287</v>
      </c>
      <c r="D28" s="85" t="s">
        <v>11</v>
      </c>
      <c r="E28" s="85">
        <v>50000</v>
      </c>
      <c r="F28" s="85"/>
      <c r="G28" s="85"/>
      <c r="H28" s="136"/>
      <c r="I28" s="167"/>
      <c r="J28" s="167"/>
      <c r="K28" s="167"/>
    </row>
    <row r="29" spans="1:11" ht="27.6" x14ac:dyDescent="0.3">
      <c r="A29" s="65"/>
      <c r="B29" s="85" t="s">
        <v>7</v>
      </c>
      <c r="C29" s="86" t="s">
        <v>164</v>
      </c>
      <c r="D29" s="85" t="s">
        <v>11</v>
      </c>
      <c r="E29" s="85">
        <v>200000</v>
      </c>
      <c r="F29" s="85"/>
      <c r="G29" s="85"/>
      <c r="H29" s="136"/>
      <c r="I29" s="167"/>
      <c r="J29" s="167"/>
      <c r="K29" s="167"/>
    </row>
    <row r="30" spans="1:11" ht="27.6" x14ac:dyDescent="0.3">
      <c r="A30" s="35" t="s">
        <v>73</v>
      </c>
      <c r="B30" s="276" t="s">
        <v>74</v>
      </c>
      <c r="C30" s="276"/>
      <c r="D30" s="35"/>
      <c r="E30" s="35">
        <f>SUM(E31:E32)</f>
        <v>130000</v>
      </c>
      <c r="F30" s="35"/>
      <c r="G30" s="35"/>
      <c r="H30" s="55"/>
      <c r="I30" s="169"/>
      <c r="J30" s="169"/>
      <c r="K30" s="169"/>
    </row>
    <row r="31" spans="1:11" ht="27.6" x14ac:dyDescent="0.3">
      <c r="A31" s="35"/>
      <c r="B31" s="85" t="s">
        <v>6</v>
      </c>
      <c r="C31" s="165" t="s">
        <v>166</v>
      </c>
      <c r="D31" s="85" t="s">
        <v>11</v>
      </c>
      <c r="E31" s="85">
        <v>80000</v>
      </c>
      <c r="F31" s="85"/>
      <c r="G31" s="85"/>
      <c r="H31" s="136"/>
      <c r="I31" s="167"/>
      <c r="J31" s="167"/>
      <c r="K31" s="167"/>
    </row>
    <row r="32" spans="1:11" ht="27.6" x14ac:dyDescent="0.3">
      <c r="A32" s="35"/>
      <c r="B32" s="85" t="s">
        <v>7</v>
      </c>
      <c r="C32" s="165" t="s">
        <v>167</v>
      </c>
      <c r="D32" s="85" t="s">
        <v>11</v>
      </c>
      <c r="E32" s="85">
        <v>50000</v>
      </c>
      <c r="F32" s="85"/>
      <c r="G32" s="85"/>
      <c r="H32" s="136"/>
      <c r="I32" s="167"/>
      <c r="J32" s="167"/>
      <c r="K32" s="167"/>
    </row>
    <row r="33" spans="4:4" x14ac:dyDescent="0.3">
      <c r="D33" s="158" t="s">
        <v>11</v>
      </c>
    </row>
  </sheetData>
  <mergeCells count="13">
    <mergeCell ref="A4:C4"/>
    <mergeCell ref="B5:C5"/>
    <mergeCell ref="A2:C2"/>
    <mergeCell ref="B30:C30"/>
    <mergeCell ref="A8:C8"/>
    <mergeCell ref="B9:C9"/>
    <mergeCell ref="B12:C12"/>
    <mergeCell ref="B16:C16"/>
    <mergeCell ref="A19:C19"/>
    <mergeCell ref="B20:C20"/>
    <mergeCell ref="B23:C23"/>
    <mergeCell ref="A26:C26"/>
    <mergeCell ref="B27:C2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topLeftCell="A86" workbookViewId="0">
      <selection activeCell="J86" sqref="J86"/>
    </sheetView>
  </sheetViews>
  <sheetFormatPr defaultRowHeight="13.2" x14ac:dyDescent="0.25"/>
  <cols>
    <col min="1" max="1" width="8.88671875" style="5"/>
    <col min="2" max="2" width="9.77734375" style="5" customWidth="1"/>
    <col min="3" max="3" width="59.44140625" style="5" customWidth="1"/>
    <col min="4" max="4" width="12.33203125" style="5" customWidth="1"/>
    <col min="5" max="5" width="14.44140625" style="5" customWidth="1"/>
    <col min="6" max="6" width="10.77734375" style="5" customWidth="1"/>
    <col min="7" max="7" width="12.5546875" style="5" customWidth="1"/>
    <col min="8" max="8" width="11.33203125" style="5" customWidth="1"/>
    <col min="9" max="9" width="10.109375" style="5" customWidth="1"/>
    <col min="10" max="10" width="12.77734375" style="5" customWidth="1"/>
    <col min="11" max="11" width="12.33203125" style="5" customWidth="1"/>
    <col min="12" max="16384" width="8.88671875" style="5"/>
  </cols>
  <sheetData>
    <row r="1" spans="1:11" ht="18.600000000000001" thickBot="1" x14ac:dyDescent="0.4">
      <c r="A1" s="292" t="s">
        <v>446</v>
      </c>
      <c r="B1" s="293"/>
      <c r="C1" s="293"/>
      <c r="D1" s="293"/>
      <c r="E1" s="293"/>
      <c r="F1" s="293"/>
      <c r="G1" s="293"/>
      <c r="H1" s="293"/>
      <c r="I1" s="293"/>
      <c r="J1" s="293"/>
      <c r="K1" s="294"/>
    </row>
    <row r="2" spans="1:11" ht="39.6" customHeight="1" x14ac:dyDescent="0.25">
      <c r="A2" s="295" t="s">
        <v>248</v>
      </c>
      <c r="B2" s="295"/>
      <c r="C2" s="295"/>
      <c r="D2" s="171"/>
      <c r="E2" s="172">
        <f t="shared" ref="E2:J2" si="0">E4+E29+E44+E58+E74+E87</f>
        <v>14140000</v>
      </c>
      <c r="F2" s="209">
        <f t="shared" si="0"/>
        <v>280873</v>
      </c>
      <c r="G2" s="209">
        <f t="shared" si="0"/>
        <v>5348124</v>
      </c>
      <c r="H2" s="209">
        <f t="shared" si="0"/>
        <v>938916</v>
      </c>
      <c r="I2" s="209">
        <f t="shared" si="0"/>
        <v>320037.92</v>
      </c>
      <c r="J2" s="215">
        <f t="shared" si="0"/>
        <v>6887950.9199999999</v>
      </c>
      <c r="K2" s="206">
        <f>(J2/E2)</f>
        <v>0.48712524186704387</v>
      </c>
    </row>
    <row r="3" spans="1:11" ht="39.6" x14ac:dyDescent="0.25">
      <c r="A3" s="89" t="s">
        <v>0</v>
      </c>
      <c r="B3" s="89" t="s">
        <v>5</v>
      </c>
      <c r="C3" s="89" t="s">
        <v>1</v>
      </c>
      <c r="D3" s="89" t="s">
        <v>11</v>
      </c>
      <c r="E3" s="89" t="s">
        <v>384</v>
      </c>
      <c r="F3" s="89" t="s">
        <v>169</v>
      </c>
      <c r="G3" s="89" t="s">
        <v>170</v>
      </c>
      <c r="H3" s="89" t="s">
        <v>171</v>
      </c>
      <c r="I3" s="89" t="s">
        <v>577</v>
      </c>
      <c r="J3" s="89" t="s">
        <v>369</v>
      </c>
      <c r="K3" s="89" t="s">
        <v>383</v>
      </c>
    </row>
    <row r="4" spans="1:11" ht="17.399999999999999" x14ac:dyDescent="0.25">
      <c r="A4" s="269" t="s">
        <v>75</v>
      </c>
      <c r="B4" s="269"/>
      <c r="C4" s="269"/>
      <c r="D4" s="170"/>
      <c r="E4" s="131">
        <f t="shared" ref="E4:J4" si="1">E5+E10+E26</f>
        <v>2270000</v>
      </c>
      <c r="F4" s="131">
        <f t="shared" si="1"/>
        <v>36809</v>
      </c>
      <c r="G4" s="131">
        <f t="shared" si="1"/>
        <v>2208929</v>
      </c>
      <c r="H4" s="131">
        <f t="shared" si="1"/>
        <v>0</v>
      </c>
      <c r="I4" s="131">
        <f t="shared" si="1"/>
        <v>0</v>
      </c>
      <c r="J4" s="131">
        <f t="shared" si="1"/>
        <v>2245738</v>
      </c>
      <c r="K4" s="184">
        <f>(J4/E4)</f>
        <v>0.98931189427312771</v>
      </c>
    </row>
    <row r="5" spans="1:11" ht="26.4" x14ac:dyDescent="0.25">
      <c r="A5" s="90" t="s">
        <v>83</v>
      </c>
      <c r="B5" s="273" t="s">
        <v>293</v>
      </c>
      <c r="C5" s="274"/>
      <c r="D5" s="90"/>
      <c r="E5" s="90">
        <f>SUM(E6:E9)</f>
        <v>670000</v>
      </c>
      <c r="F5" s="104">
        <f t="shared" ref="F5:I5" si="2">SUM(F6:F9)</f>
        <v>0</v>
      </c>
      <c r="G5" s="104">
        <f t="shared" si="2"/>
        <v>0</v>
      </c>
      <c r="H5" s="104">
        <f t="shared" si="2"/>
        <v>0</v>
      </c>
      <c r="I5" s="104">
        <f t="shared" si="2"/>
        <v>0</v>
      </c>
      <c r="J5" s="104">
        <f>SUM(J6:J9)</f>
        <v>0</v>
      </c>
      <c r="K5" s="182">
        <f>(J5/E5)</f>
        <v>0</v>
      </c>
    </row>
    <row r="6" spans="1:11" ht="39.6" x14ac:dyDescent="0.25">
      <c r="A6" s="91"/>
      <c r="B6" s="92" t="s">
        <v>6</v>
      </c>
      <c r="C6" s="93" t="s">
        <v>26</v>
      </c>
      <c r="D6" s="92" t="s">
        <v>11</v>
      </c>
      <c r="E6" s="92">
        <v>200000</v>
      </c>
      <c r="F6" s="92" t="s">
        <v>11</v>
      </c>
      <c r="G6" s="92"/>
      <c r="H6" s="99" t="s">
        <v>11</v>
      </c>
      <c r="I6" s="109"/>
      <c r="J6" s="109"/>
      <c r="K6" s="109"/>
    </row>
    <row r="7" spans="1:11" ht="39.6" x14ac:dyDescent="0.25">
      <c r="A7" s="109"/>
      <c r="B7" s="92" t="s">
        <v>7</v>
      </c>
      <c r="C7" s="93" t="s">
        <v>24</v>
      </c>
      <c r="D7" s="92" t="s">
        <v>11</v>
      </c>
      <c r="E7" s="92">
        <v>200000</v>
      </c>
      <c r="F7" s="109"/>
      <c r="G7" s="109"/>
      <c r="H7" s="109"/>
      <c r="I7" s="109"/>
      <c r="J7" s="109"/>
      <c r="K7" s="109"/>
    </row>
    <row r="8" spans="1:11" ht="26.4" x14ac:dyDescent="0.25">
      <c r="A8" s="109"/>
      <c r="B8" s="92" t="s">
        <v>28</v>
      </c>
      <c r="C8" s="126" t="s">
        <v>29</v>
      </c>
      <c r="D8" s="92" t="s">
        <v>11</v>
      </c>
      <c r="E8" s="92">
        <v>150000</v>
      </c>
      <c r="F8" s="109"/>
      <c r="G8" s="109"/>
      <c r="H8" s="109"/>
      <c r="I8" s="109"/>
      <c r="J8" s="109"/>
      <c r="K8" s="109"/>
    </row>
    <row r="9" spans="1:11" ht="26.4" x14ac:dyDescent="0.25">
      <c r="A9" s="109"/>
      <c r="B9" s="92" t="s">
        <v>30</v>
      </c>
      <c r="C9" s="126" t="s">
        <v>278</v>
      </c>
      <c r="D9" s="92" t="s">
        <v>11</v>
      </c>
      <c r="E9" s="92">
        <v>120000</v>
      </c>
      <c r="F9" s="109"/>
      <c r="G9" s="109"/>
      <c r="H9" s="109"/>
      <c r="I9" s="109"/>
      <c r="J9" s="109"/>
      <c r="K9" s="109"/>
    </row>
    <row r="10" spans="1:11" ht="26.4" x14ac:dyDescent="0.25">
      <c r="A10" s="90" t="s">
        <v>84</v>
      </c>
      <c r="B10" s="258" t="s">
        <v>276</v>
      </c>
      <c r="C10" s="258"/>
      <c r="D10" s="90"/>
      <c r="E10" s="90">
        <f>SUM(E11:E25)</f>
        <v>1000000</v>
      </c>
      <c r="F10" s="104">
        <f>F11+F18+F21</f>
        <v>36809</v>
      </c>
      <c r="G10" s="104">
        <f>G11+G18+G21</f>
        <v>2208929</v>
      </c>
      <c r="H10" s="104">
        <f>H11+H18+H21</f>
        <v>0</v>
      </c>
      <c r="I10" s="104">
        <f>I11+I18+I21</f>
        <v>0</v>
      </c>
      <c r="J10" s="104">
        <f>J11+J18+J21</f>
        <v>2245738</v>
      </c>
      <c r="K10" s="182">
        <f>(J10/E10)</f>
        <v>2.2457379999999998</v>
      </c>
    </row>
    <row r="11" spans="1:11" ht="26.4" x14ac:dyDescent="0.25">
      <c r="A11" s="109"/>
      <c r="B11" s="92" t="s">
        <v>6</v>
      </c>
      <c r="C11" s="93" t="s">
        <v>277</v>
      </c>
      <c r="D11" s="92" t="s">
        <v>11</v>
      </c>
      <c r="E11" s="92">
        <v>200000</v>
      </c>
      <c r="F11" s="92">
        <f>SUM(F12:F17)</f>
        <v>7107</v>
      </c>
      <c r="G11" s="92">
        <f>SUM(G12:G17)</f>
        <v>6154</v>
      </c>
      <c r="H11" s="92">
        <f>SUM(H12:H17)</f>
        <v>0</v>
      </c>
      <c r="I11" s="92">
        <f>SUM(I12:I17)</f>
        <v>0</v>
      </c>
      <c r="J11" s="92">
        <f>SUM(J12:J17)</f>
        <v>13261</v>
      </c>
      <c r="K11" s="181">
        <f>(J11/E11)</f>
        <v>6.6305000000000003E-2</v>
      </c>
    </row>
    <row r="12" spans="1:11" ht="26.4" x14ac:dyDescent="0.25">
      <c r="A12" s="100"/>
      <c r="B12" s="100"/>
      <c r="C12" s="112" t="s">
        <v>450</v>
      </c>
      <c r="D12" s="117">
        <v>2021</v>
      </c>
      <c r="E12" s="116" t="s">
        <v>11</v>
      </c>
      <c r="F12" s="116" t="s">
        <v>11</v>
      </c>
      <c r="G12" s="116">
        <v>1785</v>
      </c>
      <c r="H12" s="117"/>
      <c r="I12" s="117"/>
      <c r="J12" s="117">
        <f>SUM(F12:I12)</f>
        <v>1785</v>
      </c>
      <c r="K12" s="117"/>
    </row>
    <row r="13" spans="1:11" ht="26.4" x14ac:dyDescent="0.25">
      <c r="A13" s="100"/>
      <c r="B13" s="100"/>
      <c r="C13" s="112" t="s">
        <v>451</v>
      </c>
      <c r="D13" s="117">
        <v>2021</v>
      </c>
      <c r="E13" s="116" t="s">
        <v>11</v>
      </c>
      <c r="F13" s="116" t="s">
        <v>11</v>
      </c>
      <c r="G13" s="116">
        <v>1339</v>
      </c>
      <c r="H13" s="117"/>
      <c r="I13" s="117"/>
      <c r="J13" s="117">
        <f t="shared" ref="J13:J17" si="3">SUM(F13:I13)</f>
        <v>1339</v>
      </c>
      <c r="K13" s="117"/>
    </row>
    <row r="14" spans="1:11" ht="26.4" x14ac:dyDescent="0.25">
      <c r="A14" s="100"/>
      <c r="B14" s="100"/>
      <c r="C14" s="115" t="s">
        <v>452</v>
      </c>
      <c r="D14" s="117">
        <v>2021</v>
      </c>
      <c r="E14" s="116" t="s">
        <v>11</v>
      </c>
      <c r="F14" s="116" t="s">
        <v>11</v>
      </c>
      <c r="G14" s="116">
        <v>1116</v>
      </c>
      <c r="H14" s="117"/>
      <c r="I14" s="117"/>
      <c r="J14" s="117">
        <f t="shared" si="3"/>
        <v>1116</v>
      </c>
      <c r="K14" s="117"/>
    </row>
    <row r="15" spans="1:11" ht="26.4" x14ac:dyDescent="0.25">
      <c r="A15" s="100"/>
      <c r="B15" s="100"/>
      <c r="C15" s="115" t="s">
        <v>453</v>
      </c>
      <c r="D15" s="117">
        <v>2021</v>
      </c>
      <c r="E15" s="116" t="s">
        <v>11</v>
      </c>
      <c r="F15" s="116" t="s">
        <v>11</v>
      </c>
      <c r="G15" s="116">
        <v>1914</v>
      </c>
      <c r="H15" s="117"/>
      <c r="I15" s="117"/>
      <c r="J15" s="117">
        <f t="shared" si="3"/>
        <v>1914</v>
      </c>
      <c r="K15" s="117"/>
    </row>
    <row r="16" spans="1:11" x14ac:dyDescent="0.25">
      <c r="A16" s="100"/>
      <c r="B16" s="100"/>
      <c r="C16" s="112" t="s">
        <v>454</v>
      </c>
      <c r="D16" s="117">
        <v>2021</v>
      </c>
      <c r="E16" s="116" t="s">
        <v>11</v>
      </c>
      <c r="F16" s="116">
        <v>2652</v>
      </c>
      <c r="G16" s="117"/>
      <c r="H16" s="117"/>
      <c r="I16" s="117"/>
      <c r="J16" s="117">
        <f t="shared" si="3"/>
        <v>2652</v>
      </c>
      <c r="K16" s="117"/>
    </row>
    <row r="17" spans="1:11" ht="26.4" x14ac:dyDescent="0.25">
      <c r="A17" s="100"/>
      <c r="B17" s="100"/>
      <c r="C17" s="82" t="s">
        <v>455</v>
      </c>
      <c r="D17" s="210">
        <v>2022</v>
      </c>
      <c r="E17" s="116" t="s">
        <v>11</v>
      </c>
      <c r="F17" s="116">
        <v>4455</v>
      </c>
      <c r="G17" s="117"/>
      <c r="H17" s="117"/>
      <c r="I17" s="117"/>
      <c r="J17" s="117">
        <f t="shared" si="3"/>
        <v>4455</v>
      </c>
      <c r="K17" s="117"/>
    </row>
    <row r="18" spans="1:11" ht="26.4" x14ac:dyDescent="0.25">
      <c r="A18" s="174"/>
      <c r="B18" s="92" t="s">
        <v>7</v>
      </c>
      <c r="C18" s="93" t="s">
        <v>25</v>
      </c>
      <c r="D18" s="92" t="s">
        <v>11</v>
      </c>
      <c r="E18" s="92">
        <v>300000</v>
      </c>
      <c r="F18" s="92">
        <f>SUM(F19:F20)</f>
        <v>8582</v>
      </c>
      <c r="G18" s="92">
        <f>SUM(G19:G20)</f>
        <v>0</v>
      </c>
      <c r="H18" s="92">
        <f>SUM(H19:H20)</f>
        <v>0</v>
      </c>
      <c r="I18" s="92">
        <f>SUM(I19:I20)</f>
        <v>0</v>
      </c>
      <c r="J18" s="92">
        <f>SUM(J19:J20)</f>
        <v>8582</v>
      </c>
      <c r="K18" s="181">
        <f>(J18/E18)</f>
        <v>2.8606666666666666E-2</v>
      </c>
    </row>
    <row r="19" spans="1:11" x14ac:dyDescent="0.25">
      <c r="A19" s="100"/>
      <c r="B19" s="100"/>
      <c r="C19" s="112" t="s">
        <v>448</v>
      </c>
      <c r="D19" s="117">
        <v>2021</v>
      </c>
      <c r="E19" s="116" t="s">
        <v>11</v>
      </c>
      <c r="F19" s="116">
        <v>2632</v>
      </c>
      <c r="G19" s="117"/>
      <c r="H19" s="117"/>
      <c r="I19" s="117"/>
      <c r="J19" s="117">
        <f>SUM(F19:I19)</f>
        <v>2632</v>
      </c>
      <c r="K19" s="117"/>
    </row>
    <row r="20" spans="1:11" ht="26.4" x14ac:dyDescent="0.25">
      <c r="A20" s="100"/>
      <c r="B20" s="100"/>
      <c r="C20" s="112" t="s">
        <v>449</v>
      </c>
      <c r="D20" s="117">
        <v>2021</v>
      </c>
      <c r="E20" s="116" t="s">
        <v>11</v>
      </c>
      <c r="F20" s="116">
        <v>5950</v>
      </c>
      <c r="G20" s="117"/>
      <c r="H20" s="117"/>
      <c r="I20" s="117"/>
      <c r="J20" s="117">
        <f>SUM(F20:I20)</f>
        <v>5950</v>
      </c>
      <c r="K20" s="117"/>
    </row>
    <row r="21" spans="1:11" ht="26.4" x14ac:dyDescent="0.25">
      <c r="A21" s="174"/>
      <c r="B21" s="92" t="s">
        <v>28</v>
      </c>
      <c r="C21" s="93" t="s">
        <v>27</v>
      </c>
      <c r="D21" s="92" t="s">
        <v>11</v>
      </c>
      <c r="E21" s="183">
        <v>500000</v>
      </c>
      <c r="F21" s="92">
        <f>SUM(F22:F25)</f>
        <v>21120</v>
      </c>
      <c r="G21" s="92">
        <f>SUM(G22:G25)</f>
        <v>2202775</v>
      </c>
      <c r="H21" s="92">
        <f>SUM(H22:H25)</f>
        <v>0</v>
      </c>
      <c r="I21" s="92">
        <f>SUM(I22:I25)</f>
        <v>0</v>
      </c>
      <c r="J21" s="92">
        <f>SUM(J22:J25)</f>
        <v>2223895</v>
      </c>
      <c r="K21" s="181">
        <f>(J21/E21)</f>
        <v>4.4477900000000004</v>
      </c>
    </row>
    <row r="22" spans="1:11" ht="26.4" x14ac:dyDescent="0.25">
      <c r="A22" s="100"/>
      <c r="B22" s="100"/>
      <c r="C22" s="82" t="s">
        <v>459</v>
      </c>
      <c r="D22" s="117">
        <v>2022</v>
      </c>
      <c r="E22" s="116" t="s">
        <v>11</v>
      </c>
      <c r="F22" s="116">
        <v>6720</v>
      </c>
      <c r="G22" s="117"/>
      <c r="H22" s="117"/>
      <c r="I22" s="117"/>
      <c r="J22" s="117">
        <f>SUM(F22:I22)</f>
        <v>6720</v>
      </c>
      <c r="K22" s="117"/>
    </row>
    <row r="23" spans="1:11" ht="26.4" x14ac:dyDescent="0.25">
      <c r="A23" s="100"/>
      <c r="B23" s="100"/>
      <c r="C23" s="115" t="s">
        <v>457</v>
      </c>
      <c r="D23" s="117">
        <v>2023</v>
      </c>
      <c r="E23" s="116" t="s">
        <v>11</v>
      </c>
      <c r="F23" s="116" t="s">
        <v>11</v>
      </c>
      <c r="G23" s="116">
        <v>2195279</v>
      </c>
      <c r="H23" s="117"/>
      <c r="I23" s="117"/>
      <c r="J23" s="117">
        <f>SUM(F23:I23)</f>
        <v>2195279</v>
      </c>
      <c r="K23" s="117"/>
    </row>
    <row r="24" spans="1:11" ht="52.8" x14ac:dyDescent="0.25">
      <c r="A24" s="100"/>
      <c r="B24" s="100"/>
      <c r="C24" s="115" t="s">
        <v>458</v>
      </c>
      <c r="D24" s="117">
        <v>2023</v>
      </c>
      <c r="E24" s="116" t="s">
        <v>11</v>
      </c>
      <c r="F24" s="116" t="s">
        <v>11</v>
      </c>
      <c r="G24" s="116">
        <v>7496</v>
      </c>
      <c r="H24" s="117"/>
      <c r="I24" s="117"/>
      <c r="J24" s="117">
        <f>SUM(F24:I24)</f>
        <v>7496</v>
      </c>
      <c r="K24" s="117"/>
    </row>
    <row r="25" spans="1:11" ht="39.6" x14ac:dyDescent="0.25">
      <c r="A25" s="100"/>
      <c r="B25" s="100"/>
      <c r="C25" s="115" t="s">
        <v>456</v>
      </c>
      <c r="D25" s="117">
        <v>2023</v>
      </c>
      <c r="E25" s="116" t="s">
        <v>11</v>
      </c>
      <c r="F25" s="116">
        <v>14400</v>
      </c>
      <c r="G25" s="117"/>
      <c r="H25" s="117"/>
      <c r="I25" s="117"/>
      <c r="J25" s="117">
        <f>SUM(F25:I25)</f>
        <v>14400</v>
      </c>
      <c r="K25" s="117"/>
    </row>
    <row r="26" spans="1:11" ht="26.4" x14ac:dyDescent="0.25">
      <c r="A26" s="90" t="s">
        <v>85</v>
      </c>
      <c r="B26" s="258" t="s">
        <v>76</v>
      </c>
      <c r="C26" s="258"/>
      <c r="D26" s="90"/>
      <c r="E26" s="90">
        <f>SUM(E27:E28)</f>
        <v>600000</v>
      </c>
      <c r="F26" s="104">
        <f t="shared" ref="F26:I26" si="4">SUM(F27:F28)</f>
        <v>0</v>
      </c>
      <c r="G26" s="104">
        <f t="shared" si="4"/>
        <v>0</v>
      </c>
      <c r="H26" s="104">
        <f t="shared" si="4"/>
        <v>0</v>
      </c>
      <c r="I26" s="104">
        <f t="shared" si="4"/>
        <v>0</v>
      </c>
      <c r="J26" s="104">
        <f>SUM(J27:J28)</f>
        <v>0</v>
      </c>
      <c r="K26" s="182">
        <f>(J26/E26)</f>
        <v>0</v>
      </c>
    </row>
    <row r="27" spans="1:11" ht="26.4" x14ac:dyDescent="0.25">
      <c r="A27" s="92"/>
      <c r="B27" s="92" t="s">
        <v>6</v>
      </c>
      <c r="C27" s="94" t="s">
        <v>191</v>
      </c>
      <c r="D27" s="92" t="s">
        <v>11</v>
      </c>
      <c r="E27" s="92">
        <v>300000</v>
      </c>
      <c r="F27" s="92" t="s">
        <v>11</v>
      </c>
      <c r="G27" s="92"/>
      <c r="H27" s="126" t="s">
        <v>11</v>
      </c>
      <c r="I27" s="109"/>
      <c r="J27" s="109"/>
      <c r="K27" s="109"/>
    </row>
    <row r="28" spans="1:11" x14ac:dyDescent="0.25">
      <c r="A28" s="92"/>
      <c r="B28" s="92" t="s">
        <v>7</v>
      </c>
      <c r="C28" s="95" t="s">
        <v>192</v>
      </c>
      <c r="D28" s="92" t="s">
        <v>11</v>
      </c>
      <c r="E28" s="92">
        <v>300000</v>
      </c>
      <c r="F28" s="92" t="s">
        <v>11</v>
      </c>
      <c r="G28" s="92"/>
      <c r="H28" s="126" t="s">
        <v>11</v>
      </c>
      <c r="I28" s="109"/>
      <c r="J28" s="109"/>
      <c r="K28" s="109"/>
    </row>
    <row r="29" spans="1:11" ht="17.399999999999999" x14ac:dyDescent="0.25">
      <c r="A29" s="291" t="s">
        <v>269</v>
      </c>
      <c r="B29" s="291"/>
      <c r="C29" s="291"/>
      <c r="D29" s="192"/>
      <c r="E29" s="131">
        <f t="shared" ref="E29:J29" si="5">E30+E40+E42</f>
        <v>700000</v>
      </c>
      <c r="F29" s="131">
        <f t="shared" si="5"/>
        <v>48133</v>
      </c>
      <c r="G29" s="131">
        <f t="shared" si="5"/>
        <v>14180</v>
      </c>
      <c r="H29" s="131">
        <f t="shared" si="5"/>
        <v>0</v>
      </c>
      <c r="I29" s="131">
        <f t="shared" si="5"/>
        <v>0</v>
      </c>
      <c r="J29" s="131">
        <f t="shared" si="5"/>
        <v>62313</v>
      </c>
      <c r="K29" s="184">
        <f>(J29/E29)</f>
        <v>8.9018571428571433E-2</v>
      </c>
    </row>
    <row r="30" spans="1:11" ht="26.4" x14ac:dyDescent="0.25">
      <c r="A30" s="90" t="s">
        <v>86</v>
      </c>
      <c r="B30" s="258" t="s">
        <v>78</v>
      </c>
      <c r="C30" s="258"/>
      <c r="D30" s="90"/>
      <c r="E30" s="90">
        <f>SUM(E31:E39)</f>
        <v>500000</v>
      </c>
      <c r="F30" s="104">
        <f>F31+F39</f>
        <v>48133</v>
      </c>
      <c r="G30" s="104">
        <f>G31+G39</f>
        <v>14180</v>
      </c>
      <c r="H30" s="104">
        <f>H31+H39</f>
        <v>0</v>
      </c>
      <c r="I30" s="104">
        <f>I31+I39</f>
        <v>0</v>
      </c>
      <c r="J30" s="104">
        <f>J31+J39</f>
        <v>62313</v>
      </c>
      <c r="K30" s="182">
        <f>(J30/E30)</f>
        <v>0.124626</v>
      </c>
    </row>
    <row r="31" spans="1:11" ht="26.4" x14ac:dyDescent="0.25">
      <c r="A31" s="91"/>
      <c r="B31" s="92" t="s">
        <v>6</v>
      </c>
      <c r="C31" s="93" t="s">
        <v>23</v>
      </c>
      <c r="D31" s="92" t="s">
        <v>11</v>
      </c>
      <c r="E31" s="92">
        <v>300000</v>
      </c>
      <c r="F31" s="92">
        <f>SUM(F32:F38)</f>
        <v>48133</v>
      </c>
      <c r="G31" s="92">
        <f>SUM(G32:G38)</f>
        <v>14180</v>
      </c>
      <c r="H31" s="92">
        <f>SUM(H32:H38)</f>
        <v>0</v>
      </c>
      <c r="I31" s="92">
        <f>SUM(I32:I38)</f>
        <v>0</v>
      </c>
      <c r="J31" s="92">
        <f>SUM(J32:J38)</f>
        <v>62313</v>
      </c>
      <c r="K31" s="181">
        <f>(J31/E31)</f>
        <v>0.20771000000000001</v>
      </c>
    </row>
    <row r="32" spans="1:11" x14ac:dyDescent="0.25">
      <c r="A32" s="100"/>
      <c r="B32" s="100"/>
      <c r="C32" s="112" t="s">
        <v>460</v>
      </c>
      <c r="D32" s="113">
        <v>2021</v>
      </c>
      <c r="E32" s="116" t="s">
        <v>11</v>
      </c>
      <c r="F32" s="116">
        <v>5469</v>
      </c>
      <c r="G32" s="100"/>
      <c r="H32" s="100"/>
      <c r="I32" s="100"/>
      <c r="J32" s="117">
        <f t="shared" ref="J32:J38" si="6">SUM(F32:I32)</f>
        <v>5469</v>
      </c>
      <c r="K32" s="100"/>
    </row>
    <row r="33" spans="1:11" ht="26.4" x14ac:dyDescent="0.25">
      <c r="A33" s="100"/>
      <c r="B33" s="100"/>
      <c r="C33" s="82" t="s">
        <v>461</v>
      </c>
      <c r="D33" s="113">
        <v>2021</v>
      </c>
      <c r="E33" s="116" t="s">
        <v>11</v>
      </c>
      <c r="F33" s="116" t="s">
        <v>11</v>
      </c>
      <c r="G33" s="116">
        <v>1700</v>
      </c>
      <c r="H33" s="100"/>
      <c r="I33" s="100"/>
      <c r="J33" s="117">
        <f t="shared" si="6"/>
        <v>1700</v>
      </c>
      <c r="K33" s="100"/>
    </row>
    <row r="34" spans="1:11" x14ac:dyDescent="0.25">
      <c r="A34" s="100"/>
      <c r="B34" s="100"/>
      <c r="C34" s="82" t="s">
        <v>460</v>
      </c>
      <c r="D34" s="113">
        <v>2022</v>
      </c>
      <c r="E34" s="116" t="s">
        <v>11</v>
      </c>
      <c r="F34" s="116">
        <v>5465</v>
      </c>
      <c r="G34" s="100"/>
      <c r="H34" s="100"/>
      <c r="I34" s="100"/>
      <c r="J34" s="117">
        <f t="shared" si="6"/>
        <v>5465</v>
      </c>
      <c r="K34" s="100"/>
    </row>
    <row r="35" spans="1:11" ht="26.4" x14ac:dyDescent="0.25">
      <c r="A35" s="100"/>
      <c r="B35" s="100"/>
      <c r="C35" s="82" t="s">
        <v>465</v>
      </c>
      <c r="D35" s="113">
        <v>2022</v>
      </c>
      <c r="E35" s="116" t="s">
        <v>11</v>
      </c>
      <c r="F35" s="116" t="s">
        <v>11</v>
      </c>
      <c r="G35" s="116">
        <v>12480</v>
      </c>
      <c r="H35" s="100"/>
      <c r="I35" s="100"/>
      <c r="J35" s="117">
        <f t="shared" si="6"/>
        <v>12480</v>
      </c>
      <c r="K35" s="100"/>
    </row>
    <row r="36" spans="1:11" x14ac:dyDescent="0.25">
      <c r="A36" s="100"/>
      <c r="B36" s="100"/>
      <c r="C36" s="115" t="s">
        <v>462</v>
      </c>
      <c r="D36" s="113">
        <v>2023</v>
      </c>
      <c r="E36" s="116" t="s">
        <v>11</v>
      </c>
      <c r="F36" s="116">
        <v>25405</v>
      </c>
      <c r="G36" s="100"/>
      <c r="H36" s="100"/>
      <c r="I36" s="100"/>
      <c r="J36" s="117">
        <f t="shared" si="6"/>
        <v>25405</v>
      </c>
      <c r="K36" s="100"/>
    </row>
    <row r="37" spans="1:11" x14ac:dyDescent="0.25">
      <c r="A37" s="100"/>
      <c r="B37" s="100"/>
      <c r="C37" s="82" t="s">
        <v>463</v>
      </c>
      <c r="D37" s="113">
        <v>2023</v>
      </c>
      <c r="E37" s="116" t="s">
        <v>11</v>
      </c>
      <c r="F37" s="116">
        <v>9900</v>
      </c>
      <c r="G37" s="100"/>
      <c r="H37" s="100"/>
      <c r="I37" s="100"/>
      <c r="J37" s="117">
        <f t="shared" si="6"/>
        <v>9900</v>
      </c>
      <c r="K37" s="100"/>
    </row>
    <row r="38" spans="1:11" ht="26.4" x14ac:dyDescent="0.25">
      <c r="A38" s="100"/>
      <c r="B38" s="100"/>
      <c r="C38" s="115" t="s">
        <v>464</v>
      </c>
      <c r="D38" s="113">
        <v>2023</v>
      </c>
      <c r="E38" s="116" t="s">
        <v>11</v>
      </c>
      <c r="F38" s="116">
        <v>1894</v>
      </c>
      <c r="G38" s="100"/>
      <c r="H38" s="100"/>
      <c r="I38" s="100"/>
      <c r="J38" s="117">
        <f t="shared" si="6"/>
        <v>1894</v>
      </c>
      <c r="K38" s="100"/>
    </row>
    <row r="39" spans="1:11" ht="39.6" x14ac:dyDescent="0.25">
      <c r="A39" s="91"/>
      <c r="B39" s="92" t="s">
        <v>7</v>
      </c>
      <c r="C39" s="162" t="s">
        <v>77</v>
      </c>
      <c r="D39" s="92" t="s">
        <v>11</v>
      </c>
      <c r="E39" s="92">
        <v>200000</v>
      </c>
      <c r="F39" s="92">
        <v>0</v>
      </c>
      <c r="G39" s="92">
        <v>0</v>
      </c>
      <c r="H39" s="92">
        <f>SUM(H40:H46)</f>
        <v>0</v>
      </c>
      <c r="I39" s="92">
        <f>SUM(I40:I46)</f>
        <v>0</v>
      </c>
      <c r="J39" s="92">
        <v>0</v>
      </c>
      <c r="K39" s="181">
        <f t="shared" ref="K39:K44" si="7">(J39/E39)</f>
        <v>0</v>
      </c>
    </row>
    <row r="40" spans="1:11" ht="26.4" x14ac:dyDescent="0.25">
      <c r="A40" s="90" t="s">
        <v>87</v>
      </c>
      <c r="B40" s="258" t="s">
        <v>79</v>
      </c>
      <c r="C40" s="258"/>
      <c r="D40" s="90"/>
      <c r="E40" s="90">
        <f>SUM(E41)</f>
        <v>100000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82">
        <f t="shared" si="7"/>
        <v>0</v>
      </c>
    </row>
    <row r="41" spans="1:11" ht="26.4" x14ac:dyDescent="0.25">
      <c r="A41" s="92"/>
      <c r="B41" s="92" t="s">
        <v>6</v>
      </c>
      <c r="C41" s="93" t="s">
        <v>80</v>
      </c>
      <c r="D41" s="92" t="s">
        <v>11</v>
      </c>
      <c r="E41" s="92">
        <v>100000</v>
      </c>
      <c r="F41" s="92">
        <v>0</v>
      </c>
      <c r="G41" s="92">
        <v>0</v>
      </c>
      <c r="H41" s="92">
        <f>SUM(H42:H48)</f>
        <v>0</v>
      </c>
      <c r="I41" s="92">
        <f>SUM(I42:I48)</f>
        <v>0</v>
      </c>
      <c r="J41" s="92">
        <v>0</v>
      </c>
      <c r="K41" s="181">
        <f t="shared" si="7"/>
        <v>0</v>
      </c>
    </row>
    <row r="42" spans="1:11" ht="26.4" x14ac:dyDescent="0.25">
      <c r="A42" s="90" t="s">
        <v>88</v>
      </c>
      <c r="B42" s="258" t="s">
        <v>81</v>
      </c>
      <c r="C42" s="258"/>
      <c r="D42" s="90" t="s">
        <v>11</v>
      </c>
      <c r="E42" s="90">
        <f>SUM(E43)</f>
        <v>100000</v>
      </c>
      <c r="F42" s="104">
        <v>0</v>
      </c>
      <c r="G42" s="104">
        <v>0</v>
      </c>
      <c r="H42" s="104">
        <v>0</v>
      </c>
      <c r="I42" s="104">
        <v>0</v>
      </c>
      <c r="J42" s="104">
        <v>0</v>
      </c>
      <c r="K42" s="182">
        <f t="shared" si="7"/>
        <v>0</v>
      </c>
    </row>
    <row r="43" spans="1:11" x14ac:dyDescent="0.25">
      <c r="A43" s="92" t="s">
        <v>11</v>
      </c>
      <c r="B43" s="92" t="s">
        <v>6</v>
      </c>
      <c r="C43" s="94" t="s">
        <v>194</v>
      </c>
      <c r="D43" s="92" t="s">
        <v>11</v>
      </c>
      <c r="E43" s="92">
        <v>100000</v>
      </c>
      <c r="F43" s="92">
        <v>0</v>
      </c>
      <c r="G43" s="92">
        <v>0</v>
      </c>
      <c r="H43" s="92">
        <f>SUM(H44:H50)</f>
        <v>0</v>
      </c>
      <c r="I43" s="92">
        <f>SUM(I44:I50)</f>
        <v>0</v>
      </c>
      <c r="J43" s="92">
        <v>0</v>
      </c>
      <c r="K43" s="181">
        <f t="shared" si="7"/>
        <v>0</v>
      </c>
    </row>
    <row r="44" spans="1:11" ht="43.2" customHeight="1" x14ac:dyDescent="0.25">
      <c r="A44" s="269" t="s">
        <v>82</v>
      </c>
      <c r="B44" s="269"/>
      <c r="C44" s="269"/>
      <c r="D44" s="170"/>
      <c r="E44" s="131">
        <f t="shared" ref="E44:J44" si="8">E45+E51+E54</f>
        <v>2350000</v>
      </c>
      <c r="F44" s="131">
        <f t="shared" si="8"/>
        <v>13088</v>
      </c>
      <c r="G44" s="131">
        <f t="shared" si="8"/>
        <v>309119</v>
      </c>
      <c r="H44" s="131">
        <f t="shared" si="8"/>
        <v>0</v>
      </c>
      <c r="I44" s="131">
        <f t="shared" si="8"/>
        <v>0</v>
      </c>
      <c r="J44" s="131">
        <f t="shared" si="8"/>
        <v>322207</v>
      </c>
      <c r="K44" s="193">
        <f t="shared" si="7"/>
        <v>0.13710936170212765</v>
      </c>
    </row>
    <row r="45" spans="1:11" ht="26.4" x14ac:dyDescent="0.25">
      <c r="A45" s="90" t="s">
        <v>89</v>
      </c>
      <c r="B45" s="271" t="s">
        <v>298</v>
      </c>
      <c r="C45" s="271"/>
      <c r="D45" s="90"/>
      <c r="E45" s="90">
        <f>SUM(E46:E47)</f>
        <v>800000</v>
      </c>
      <c r="F45" s="104">
        <f>F46</f>
        <v>2280</v>
      </c>
      <c r="G45" s="104">
        <f>G46</f>
        <v>309119</v>
      </c>
      <c r="H45" s="104">
        <f>H46</f>
        <v>0</v>
      </c>
      <c r="I45" s="104">
        <f>I46</f>
        <v>0</v>
      </c>
      <c r="J45" s="104">
        <f>J46</f>
        <v>311399</v>
      </c>
      <c r="K45" s="182">
        <f>(J45/E45)</f>
        <v>0.38924874999999998</v>
      </c>
    </row>
    <row r="46" spans="1:11" ht="26.4" x14ac:dyDescent="0.25">
      <c r="A46" s="91"/>
      <c r="B46" s="92" t="s">
        <v>6</v>
      </c>
      <c r="C46" s="93" t="s">
        <v>195</v>
      </c>
      <c r="D46" s="92" t="s">
        <v>11</v>
      </c>
      <c r="E46" s="92">
        <v>800000</v>
      </c>
      <c r="F46" s="92">
        <f>SUM(F47:F50)</f>
        <v>2280</v>
      </c>
      <c r="G46" s="92">
        <f>SUM(G47:G50)</f>
        <v>309119</v>
      </c>
      <c r="H46" s="92">
        <f>SUM(H47:H50)</f>
        <v>0</v>
      </c>
      <c r="I46" s="92">
        <f>SUM(I47:I50)</f>
        <v>0</v>
      </c>
      <c r="J46" s="92">
        <f>SUM(J47:J50)</f>
        <v>311399</v>
      </c>
      <c r="K46" s="181">
        <f>(J46/E46)</f>
        <v>0.38924874999999998</v>
      </c>
    </row>
    <row r="47" spans="1:11" x14ac:dyDescent="0.25">
      <c r="A47" s="100"/>
      <c r="B47" s="100"/>
      <c r="C47" s="112" t="s">
        <v>466</v>
      </c>
      <c r="D47" s="117">
        <v>2021</v>
      </c>
      <c r="E47" s="116" t="s">
        <v>11</v>
      </c>
      <c r="F47" s="116" t="s">
        <v>11</v>
      </c>
      <c r="G47" s="116">
        <v>60440</v>
      </c>
      <c r="H47" s="117"/>
      <c r="I47" s="117"/>
      <c r="J47" s="117">
        <f t="shared" ref="J47:J50" si="9">SUM(F47:I47)</f>
        <v>60440</v>
      </c>
      <c r="K47" s="117"/>
    </row>
    <row r="48" spans="1:11" ht="39.6" x14ac:dyDescent="0.25">
      <c r="A48" s="100"/>
      <c r="B48" s="100"/>
      <c r="C48" s="115" t="s">
        <v>467</v>
      </c>
      <c r="D48" s="117">
        <v>2021</v>
      </c>
      <c r="E48" s="116" t="s">
        <v>11</v>
      </c>
      <c r="F48" s="116">
        <v>2280</v>
      </c>
      <c r="G48" s="117"/>
      <c r="H48" s="117"/>
      <c r="I48" s="117"/>
      <c r="J48" s="117">
        <f t="shared" si="9"/>
        <v>2280</v>
      </c>
      <c r="K48" s="117"/>
    </row>
    <row r="49" spans="1:11" ht="26.4" x14ac:dyDescent="0.25">
      <c r="A49" s="100"/>
      <c r="B49" s="100"/>
      <c r="C49" s="82" t="s">
        <v>468</v>
      </c>
      <c r="D49" s="116" t="s">
        <v>469</v>
      </c>
      <c r="E49" s="116" t="s">
        <v>11</v>
      </c>
      <c r="F49" s="116" t="s">
        <v>11</v>
      </c>
      <c r="G49" s="117">
        <v>9120</v>
      </c>
      <c r="H49" s="117"/>
      <c r="I49" s="117"/>
      <c r="J49" s="117">
        <f t="shared" si="9"/>
        <v>9120</v>
      </c>
      <c r="K49" s="117"/>
    </row>
    <row r="50" spans="1:11" ht="26.4" x14ac:dyDescent="0.25">
      <c r="A50" s="100"/>
      <c r="B50" s="100"/>
      <c r="C50" s="115" t="s">
        <v>468</v>
      </c>
      <c r="D50" s="116">
        <v>2023</v>
      </c>
      <c r="E50" s="116" t="s">
        <v>11</v>
      </c>
      <c r="F50" s="116" t="s">
        <v>11</v>
      </c>
      <c r="G50" s="117">
        <v>239559</v>
      </c>
      <c r="H50" s="117"/>
      <c r="I50" s="117"/>
      <c r="J50" s="117">
        <f t="shared" si="9"/>
        <v>239559</v>
      </c>
      <c r="K50" s="117"/>
    </row>
    <row r="51" spans="1:11" ht="26.4" x14ac:dyDescent="0.25">
      <c r="A51" s="90" t="s">
        <v>90</v>
      </c>
      <c r="B51" s="258" t="s">
        <v>91</v>
      </c>
      <c r="C51" s="258"/>
      <c r="D51" s="90"/>
      <c r="E51" s="90">
        <f>E52+E53</f>
        <v>1050000</v>
      </c>
      <c r="F51" s="104">
        <f>SUM(F52:F53)</f>
        <v>0</v>
      </c>
      <c r="G51" s="104">
        <f>SUM(G52:G53)</f>
        <v>0</v>
      </c>
      <c r="H51" s="104">
        <f>SUM(H52:H53)</f>
        <v>0</v>
      </c>
      <c r="I51" s="104">
        <f>SUM(I52:I53)</f>
        <v>0</v>
      </c>
      <c r="J51" s="104">
        <f>SUM(J52:J53)</f>
        <v>0</v>
      </c>
      <c r="K51" s="182">
        <f>(J51/E51)</f>
        <v>0</v>
      </c>
    </row>
    <row r="52" spans="1:11" x14ac:dyDescent="0.25">
      <c r="A52" s="92"/>
      <c r="B52" s="92" t="s">
        <v>6</v>
      </c>
      <c r="C52" s="94" t="s">
        <v>199</v>
      </c>
      <c r="D52" s="92" t="s">
        <v>11</v>
      </c>
      <c r="E52" s="92">
        <v>700000</v>
      </c>
      <c r="F52" s="92" t="s">
        <v>11</v>
      </c>
      <c r="G52" s="92"/>
      <c r="H52" s="126" t="s">
        <v>11</v>
      </c>
      <c r="I52" s="109"/>
      <c r="J52" s="109"/>
      <c r="K52" s="109"/>
    </row>
    <row r="53" spans="1:11" x14ac:dyDescent="0.25">
      <c r="A53" s="92"/>
      <c r="B53" s="92" t="s">
        <v>7</v>
      </c>
      <c r="C53" s="95" t="s">
        <v>275</v>
      </c>
      <c r="D53" s="92" t="s">
        <v>11</v>
      </c>
      <c r="E53" s="92">
        <v>350000</v>
      </c>
      <c r="F53" s="92" t="s">
        <v>11</v>
      </c>
      <c r="G53" s="92"/>
      <c r="H53" s="126" t="s">
        <v>11</v>
      </c>
      <c r="I53" s="109"/>
      <c r="J53" s="109"/>
      <c r="K53" s="109"/>
    </row>
    <row r="54" spans="1:11" ht="26.4" x14ac:dyDescent="0.25">
      <c r="A54" s="90" t="s">
        <v>95</v>
      </c>
      <c r="B54" s="258" t="s">
        <v>279</v>
      </c>
      <c r="C54" s="258"/>
      <c r="D54" s="90"/>
      <c r="E54" s="90">
        <f>SUM(E55:E57)</f>
        <v>500000</v>
      </c>
      <c r="F54" s="104">
        <f>F55+F57</f>
        <v>10808</v>
      </c>
      <c r="G54" s="104">
        <f>G55+G57</f>
        <v>0</v>
      </c>
      <c r="H54" s="104">
        <f>H55+H57</f>
        <v>0</v>
      </c>
      <c r="I54" s="104">
        <f>I55+I57</f>
        <v>0</v>
      </c>
      <c r="J54" s="104">
        <f>J55+J57</f>
        <v>10808</v>
      </c>
      <c r="K54" s="182">
        <f>(J54/E54)</f>
        <v>2.1616E-2</v>
      </c>
    </row>
    <row r="55" spans="1:11" ht="26.4" x14ac:dyDescent="0.25">
      <c r="A55" s="92"/>
      <c r="B55" s="92" t="s">
        <v>6</v>
      </c>
      <c r="C55" s="94" t="s">
        <v>201</v>
      </c>
      <c r="D55" s="92" t="s">
        <v>11</v>
      </c>
      <c r="E55" s="92">
        <v>200000</v>
      </c>
      <c r="F55" s="92">
        <f>SUM(F56)</f>
        <v>10808</v>
      </c>
      <c r="G55" s="92">
        <f>SUM(G56)</f>
        <v>0</v>
      </c>
      <c r="H55" s="92">
        <f>SUM(H56)</f>
        <v>0</v>
      </c>
      <c r="I55" s="92">
        <f>SUM(I56)</f>
        <v>0</v>
      </c>
      <c r="J55" s="92">
        <f>SUM(J56)</f>
        <v>10808</v>
      </c>
      <c r="K55" s="181">
        <f>(J55/E55)</f>
        <v>5.4039999999999998E-2</v>
      </c>
    </row>
    <row r="56" spans="1:11" ht="26.4" x14ac:dyDescent="0.25">
      <c r="A56" s="100"/>
      <c r="B56" s="100"/>
      <c r="C56" s="115" t="s">
        <v>470</v>
      </c>
      <c r="D56" s="116">
        <v>2023</v>
      </c>
      <c r="E56" s="116" t="s">
        <v>11</v>
      </c>
      <c r="F56" s="116">
        <v>10808</v>
      </c>
      <c r="G56" s="100"/>
      <c r="H56" s="100"/>
      <c r="I56" s="100"/>
      <c r="J56" s="117">
        <f t="shared" ref="J56" si="10">SUM(F56:I56)</f>
        <v>10808</v>
      </c>
      <c r="K56" s="100"/>
    </row>
    <row r="57" spans="1:11" ht="26.4" x14ac:dyDescent="0.25">
      <c r="A57" s="92"/>
      <c r="B57" s="92" t="s">
        <v>7</v>
      </c>
      <c r="C57" s="95" t="s">
        <v>202</v>
      </c>
      <c r="D57" s="92" t="s">
        <v>11</v>
      </c>
      <c r="E57" s="92">
        <v>300000</v>
      </c>
      <c r="F57" s="92">
        <v>0</v>
      </c>
      <c r="G57" s="92">
        <v>0</v>
      </c>
      <c r="H57" s="99">
        <v>0</v>
      </c>
      <c r="I57" s="98">
        <v>0</v>
      </c>
      <c r="J57" s="98">
        <v>0</v>
      </c>
      <c r="K57" s="181">
        <f>(J57/E57)</f>
        <v>0</v>
      </c>
    </row>
    <row r="58" spans="1:11" ht="34.200000000000003" customHeight="1" x14ac:dyDescent="0.25">
      <c r="A58" s="269" t="s">
        <v>270</v>
      </c>
      <c r="B58" s="269"/>
      <c r="C58" s="269"/>
      <c r="D58" s="170"/>
      <c r="E58" s="131">
        <f t="shared" ref="E58:J58" si="11">E59+E65+E71</f>
        <v>1620000</v>
      </c>
      <c r="F58" s="131">
        <f t="shared" si="11"/>
        <v>144007</v>
      </c>
      <c r="G58" s="131">
        <f t="shared" si="11"/>
        <v>65507</v>
      </c>
      <c r="H58" s="131">
        <f t="shared" si="11"/>
        <v>0</v>
      </c>
      <c r="I58" s="131">
        <f t="shared" si="11"/>
        <v>0</v>
      </c>
      <c r="J58" s="131">
        <f t="shared" si="11"/>
        <v>209514</v>
      </c>
      <c r="K58" s="193">
        <f>(J58/E58)</f>
        <v>0.12932962962962963</v>
      </c>
    </row>
    <row r="59" spans="1:11" ht="26.4" x14ac:dyDescent="0.25">
      <c r="A59" s="90" t="s">
        <v>92</v>
      </c>
      <c r="B59" s="290" t="s">
        <v>96</v>
      </c>
      <c r="C59" s="290"/>
      <c r="D59" s="143"/>
      <c r="E59" s="90">
        <f>SUM(E60:E62)</f>
        <v>700000</v>
      </c>
      <c r="F59" s="104">
        <f>F60+F62</f>
        <v>42457</v>
      </c>
      <c r="G59" s="104">
        <f>G60+G62</f>
        <v>65507</v>
      </c>
      <c r="H59" s="104">
        <f>H60+H62</f>
        <v>0</v>
      </c>
      <c r="I59" s="104">
        <f>I60+I62</f>
        <v>0</v>
      </c>
      <c r="J59" s="104">
        <f>J60+J62</f>
        <v>107964</v>
      </c>
      <c r="K59" s="182">
        <f>(J59/E59)</f>
        <v>0.15423428571428571</v>
      </c>
    </row>
    <row r="60" spans="1:11" x14ac:dyDescent="0.25">
      <c r="A60" s="91"/>
      <c r="B60" s="92" t="s">
        <v>6</v>
      </c>
      <c r="C60" s="93" t="s">
        <v>206</v>
      </c>
      <c r="D60" s="92" t="s">
        <v>11</v>
      </c>
      <c r="E60" s="92">
        <v>400000</v>
      </c>
      <c r="F60" s="92">
        <f>SUM(F61)</f>
        <v>0</v>
      </c>
      <c r="G60" s="92">
        <f>SUM(G61)</f>
        <v>65507</v>
      </c>
      <c r="H60" s="92">
        <f>SUM(H61)</f>
        <v>0</v>
      </c>
      <c r="I60" s="109"/>
      <c r="J60" s="92">
        <f>SUM(J61)</f>
        <v>65507</v>
      </c>
      <c r="K60" s="181">
        <f>(J60/E60)</f>
        <v>0.16376750000000001</v>
      </c>
    </row>
    <row r="61" spans="1:11" x14ac:dyDescent="0.25">
      <c r="A61" s="100"/>
      <c r="B61" s="100"/>
      <c r="C61" s="112" t="s">
        <v>471</v>
      </c>
      <c r="D61" s="116">
        <v>2021</v>
      </c>
      <c r="E61" s="116" t="s">
        <v>11</v>
      </c>
      <c r="F61" s="116" t="s">
        <v>11</v>
      </c>
      <c r="G61" s="113">
        <v>65507</v>
      </c>
      <c r="H61" s="100"/>
      <c r="I61" s="100"/>
      <c r="J61" s="117">
        <f t="shared" ref="J61" si="12">SUM(F61:I61)</f>
        <v>65507</v>
      </c>
      <c r="K61" s="100"/>
    </row>
    <row r="62" spans="1:11" x14ac:dyDescent="0.25">
      <c r="A62" s="91"/>
      <c r="B62" s="92" t="s">
        <v>7</v>
      </c>
      <c r="C62" s="97" t="s">
        <v>280</v>
      </c>
      <c r="D62" s="92" t="s">
        <v>11</v>
      </c>
      <c r="E62" s="92">
        <v>300000</v>
      </c>
      <c r="F62" s="92">
        <f>SUM(F63:F64)</f>
        <v>42457</v>
      </c>
      <c r="G62" s="92">
        <f>SUM(G63:G64)</f>
        <v>0</v>
      </c>
      <c r="H62" s="92">
        <f>SUM(H63:H64)</f>
        <v>0</v>
      </c>
      <c r="I62" s="92">
        <f>SUM(I63:I64)</f>
        <v>0</v>
      </c>
      <c r="J62" s="92">
        <f>SUM(J63:J64)</f>
        <v>42457</v>
      </c>
      <c r="K62" s="181">
        <f>(J62/E62)</f>
        <v>0.14152333333333333</v>
      </c>
    </row>
    <row r="63" spans="1:11" ht="26.4" x14ac:dyDescent="0.25">
      <c r="A63" s="100"/>
      <c r="B63" s="100"/>
      <c r="C63" s="115" t="s">
        <v>472</v>
      </c>
      <c r="D63" s="116">
        <v>2023</v>
      </c>
      <c r="E63" s="116" t="s">
        <v>11</v>
      </c>
      <c r="F63" s="116">
        <v>11497</v>
      </c>
      <c r="G63" s="100"/>
      <c r="H63" s="100"/>
      <c r="I63" s="100"/>
      <c r="J63" s="117">
        <f t="shared" ref="J63:J64" si="13">SUM(F63:I63)</f>
        <v>11497</v>
      </c>
      <c r="K63" s="100"/>
    </row>
    <row r="64" spans="1:11" ht="39.6" x14ac:dyDescent="0.25">
      <c r="A64" s="100"/>
      <c r="B64" s="100"/>
      <c r="C64" s="115" t="s">
        <v>473</v>
      </c>
      <c r="D64" s="116">
        <v>2023</v>
      </c>
      <c r="E64" s="116" t="s">
        <v>11</v>
      </c>
      <c r="F64" s="116">
        <v>30960</v>
      </c>
      <c r="G64" s="100"/>
      <c r="H64" s="100"/>
      <c r="I64" s="100"/>
      <c r="J64" s="117">
        <f t="shared" si="13"/>
        <v>30960</v>
      </c>
      <c r="K64" s="100"/>
    </row>
    <row r="65" spans="1:11" ht="26.4" x14ac:dyDescent="0.25">
      <c r="A65" s="90" t="s">
        <v>93</v>
      </c>
      <c r="B65" s="258" t="s">
        <v>97</v>
      </c>
      <c r="C65" s="258"/>
      <c r="D65" s="90"/>
      <c r="E65" s="90">
        <f>SUM(E66:E70)</f>
        <v>420000</v>
      </c>
      <c r="F65" s="104">
        <f>F66+F70</f>
        <v>101550</v>
      </c>
      <c r="G65" s="104">
        <f>G66+G70</f>
        <v>0</v>
      </c>
      <c r="H65" s="104">
        <f>H66+H70</f>
        <v>0</v>
      </c>
      <c r="I65" s="104">
        <f>I66+I70</f>
        <v>0</v>
      </c>
      <c r="J65" s="104">
        <f>J66+J70</f>
        <v>101550</v>
      </c>
      <c r="K65" s="182">
        <f>(J65/E65)</f>
        <v>0.2417857142857143</v>
      </c>
    </row>
    <row r="66" spans="1:11" ht="26.4" x14ac:dyDescent="0.25">
      <c r="A66" s="92"/>
      <c r="B66" s="92" t="s">
        <v>6</v>
      </c>
      <c r="C66" s="94" t="s">
        <v>209</v>
      </c>
      <c r="D66" s="92" t="s">
        <v>11</v>
      </c>
      <c r="E66" s="92">
        <v>300000</v>
      </c>
      <c r="F66" s="92">
        <f>SUM(F67:F69)</f>
        <v>101550</v>
      </c>
      <c r="G66" s="92">
        <f>SUM(G67:G69)</f>
        <v>0</v>
      </c>
      <c r="H66" s="92">
        <f>SUM(H67:H69)</f>
        <v>0</v>
      </c>
      <c r="I66" s="92">
        <f>SUM(I67:I69)</f>
        <v>0</v>
      </c>
      <c r="J66" s="92">
        <f>SUM(J67:J69)</f>
        <v>101550</v>
      </c>
      <c r="K66" s="181">
        <f>(J66/E66)</f>
        <v>0.33850000000000002</v>
      </c>
    </row>
    <row r="67" spans="1:11" ht="26.4" x14ac:dyDescent="0.25">
      <c r="A67" s="100"/>
      <c r="B67" s="100"/>
      <c r="C67" s="112" t="s">
        <v>474</v>
      </c>
      <c r="D67" s="116">
        <v>2021</v>
      </c>
      <c r="E67" s="116" t="s">
        <v>11</v>
      </c>
      <c r="F67" s="116">
        <v>35000</v>
      </c>
      <c r="G67" s="117"/>
      <c r="H67" s="117"/>
      <c r="I67" s="117"/>
      <c r="J67" s="117">
        <f t="shared" ref="J67:J69" si="14">SUM(F67:I67)</f>
        <v>35000</v>
      </c>
      <c r="K67" s="117"/>
    </row>
    <row r="68" spans="1:11" ht="26.4" x14ac:dyDescent="0.25">
      <c r="A68" s="100"/>
      <c r="B68" s="100"/>
      <c r="C68" s="82" t="s">
        <v>475</v>
      </c>
      <c r="D68" s="116">
        <v>2022</v>
      </c>
      <c r="E68" s="116" t="s">
        <v>11</v>
      </c>
      <c r="F68" s="116">
        <v>33500</v>
      </c>
      <c r="G68" s="117"/>
      <c r="H68" s="117"/>
      <c r="I68" s="117"/>
      <c r="J68" s="117">
        <f t="shared" si="14"/>
        <v>33500</v>
      </c>
      <c r="K68" s="117"/>
    </row>
    <row r="69" spans="1:11" ht="26.4" x14ac:dyDescent="0.25">
      <c r="A69" s="100"/>
      <c r="B69" s="100"/>
      <c r="C69" s="82" t="s">
        <v>476</v>
      </c>
      <c r="D69" s="116">
        <v>2023</v>
      </c>
      <c r="E69" s="116" t="s">
        <v>11</v>
      </c>
      <c r="F69" s="116">
        <v>33050</v>
      </c>
      <c r="G69" s="117"/>
      <c r="H69" s="117"/>
      <c r="I69" s="117"/>
      <c r="J69" s="117">
        <f t="shared" si="14"/>
        <v>33050</v>
      </c>
      <c r="K69" s="117"/>
    </row>
    <row r="70" spans="1:11" ht="26.4" x14ac:dyDescent="0.25">
      <c r="A70" s="92"/>
      <c r="B70" s="92" t="s">
        <v>7</v>
      </c>
      <c r="C70" s="95" t="s">
        <v>281</v>
      </c>
      <c r="D70" s="92" t="s">
        <v>11</v>
      </c>
      <c r="E70" s="92">
        <v>120000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181">
        <f t="shared" ref="K70:K76" si="15">(J70/E70)</f>
        <v>0</v>
      </c>
    </row>
    <row r="71" spans="1:11" ht="26.4" x14ac:dyDescent="0.25">
      <c r="A71" s="90" t="s">
        <v>94</v>
      </c>
      <c r="B71" s="258" t="s">
        <v>211</v>
      </c>
      <c r="C71" s="258"/>
      <c r="D71" s="90"/>
      <c r="E71" s="90">
        <f>SUM(E72)</f>
        <v>500000</v>
      </c>
      <c r="F71" s="104">
        <f t="shared" ref="F71:I71" si="16">SUM(F72:F73)</f>
        <v>0</v>
      </c>
      <c r="G71" s="104">
        <f t="shared" si="16"/>
        <v>0</v>
      </c>
      <c r="H71" s="104">
        <f t="shared" si="16"/>
        <v>0</v>
      </c>
      <c r="I71" s="104">
        <f t="shared" si="16"/>
        <v>0</v>
      </c>
      <c r="J71" s="104">
        <f>SUM(J72:J73)</f>
        <v>0</v>
      </c>
      <c r="K71" s="182">
        <f t="shared" si="15"/>
        <v>0</v>
      </c>
    </row>
    <row r="72" spans="1:11" ht="26.4" x14ac:dyDescent="0.25">
      <c r="A72" s="92"/>
      <c r="B72" s="92" t="s">
        <v>6</v>
      </c>
      <c r="C72" s="94" t="s">
        <v>203</v>
      </c>
      <c r="D72" s="92" t="s">
        <v>11</v>
      </c>
      <c r="E72" s="92">
        <v>500000</v>
      </c>
      <c r="F72" s="92">
        <v>0</v>
      </c>
      <c r="G72" s="92">
        <v>0</v>
      </c>
      <c r="H72" s="92">
        <v>0</v>
      </c>
      <c r="I72" s="92">
        <v>0</v>
      </c>
      <c r="J72" s="92">
        <v>0</v>
      </c>
      <c r="K72" s="181">
        <f t="shared" si="15"/>
        <v>0</v>
      </c>
    </row>
    <row r="73" spans="1:11" x14ac:dyDescent="0.25">
      <c r="A73" s="92"/>
      <c r="B73" s="92" t="s">
        <v>7</v>
      </c>
      <c r="C73" s="95" t="s">
        <v>204</v>
      </c>
      <c r="D73" s="92" t="s">
        <v>11</v>
      </c>
      <c r="E73" s="92">
        <v>200000</v>
      </c>
      <c r="F73" s="92">
        <v>0</v>
      </c>
      <c r="G73" s="92">
        <v>0</v>
      </c>
      <c r="H73" s="92">
        <v>0</v>
      </c>
      <c r="I73" s="92">
        <v>0</v>
      </c>
      <c r="J73" s="92">
        <v>0</v>
      </c>
      <c r="K73" s="181">
        <f t="shared" si="15"/>
        <v>0</v>
      </c>
    </row>
    <row r="74" spans="1:11" ht="36.6" customHeight="1" x14ac:dyDescent="0.25">
      <c r="A74" s="269" t="s">
        <v>271</v>
      </c>
      <c r="B74" s="269"/>
      <c r="C74" s="269"/>
      <c r="D74" s="142"/>
      <c r="E74" s="131">
        <f t="shared" ref="E74:J74" si="17">E75+E78+E82</f>
        <v>1400000</v>
      </c>
      <c r="F74" s="131">
        <f t="shared" si="17"/>
        <v>38836</v>
      </c>
      <c r="G74" s="131">
        <f t="shared" si="17"/>
        <v>0</v>
      </c>
      <c r="H74" s="131">
        <f t="shared" si="17"/>
        <v>12567</v>
      </c>
      <c r="I74" s="131">
        <f t="shared" si="17"/>
        <v>0</v>
      </c>
      <c r="J74" s="131">
        <f t="shared" si="17"/>
        <v>51403</v>
      </c>
      <c r="K74" s="193">
        <f t="shared" si="15"/>
        <v>3.6716428571428573E-2</v>
      </c>
    </row>
    <row r="75" spans="1:11" ht="26.4" x14ac:dyDescent="0.25">
      <c r="A75" s="90" t="s">
        <v>299</v>
      </c>
      <c r="B75" s="258" t="s">
        <v>98</v>
      </c>
      <c r="C75" s="258"/>
      <c r="D75" s="90"/>
      <c r="E75" s="90">
        <f>SUM(E76:E76)</f>
        <v>800000</v>
      </c>
      <c r="F75" s="104">
        <f>F76</f>
        <v>2260</v>
      </c>
      <c r="G75" s="104">
        <f>G76</f>
        <v>0</v>
      </c>
      <c r="H75" s="104">
        <f>H76</f>
        <v>0</v>
      </c>
      <c r="I75" s="104">
        <f>I76</f>
        <v>0</v>
      </c>
      <c r="J75" s="104">
        <f>J76</f>
        <v>2260</v>
      </c>
      <c r="K75" s="190">
        <f t="shared" si="15"/>
        <v>2.8249999999999998E-3</v>
      </c>
    </row>
    <row r="76" spans="1:11" x14ac:dyDescent="0.25">
      <c r="A76" s="91"/>
      <c r="B76" s="92" t="s">
        <v>6</v>
      </c>
      <c r="C76" s="93" t="s">
        <v>212</v>
      </c>
      <c r="D76" s="92" t="s">
        <v>11</v>
      </c>
      <c r="E76" s="92">
        <v>800000</v>
      </c>
      <c r="F76" s="92">
        <f>SUM(F77:F77)</f>
        <v>2260</v>
      </c>
      <c r="G76" s="92">
        <f>SUM(G77:G77)</f>
        <v>0</v>
      </c>
      <c r="H76" s="92">
        <f>SUM(H77:H77)</f>
        <v>0</v>
      </c>
      <c r="I76" s="92">
        <f>SUM(I77:I77)</f>
        <v>0</v>
      </c>
      <c r="J76" s="92">
        <f>SUM(J77:J77)</f>
        <v>2260</v>
      </c>
      <c r="K76" s="185">
        <f t="shared" si="15"/>
        <v>2.8249999999999998E-3</v>
      </c>
    </row>
    <row r="77" spans="1:11" ht="31.2" x14ac:dyDescent="0.25">
      <c r="A77" s="100"/>
      <c r="B77" s="100"/>
      <c r="C77" s="177" t="s">
        <v>477</v>
      </c>
      <c r="D77" s="175">
        <v>2023</v>
      </c>
      <c r="E77" s="179" t="s">
        <v>11</v>
      </c>
      <c r="F77" s="176">
        <v>2260</v>
      </c>
      <c r="G77" s="100"/>
      <c r="H77" s="100"/>
      <c r="I77" s="100"/>
      <c r="J77" s="117">
        <f t="shared" ref="J77" si="18">SUM(F77:I77)</f>
        <v>2260</v>
      </c>
      <c r="K77" s="189"/>
    </row>
    <row r="78" spans="1:11" ht="26.4" x14ac:dyDescent="0.25">
      <c r="A78" s="90" t="s">
        <v>300</v>
      </c>
      <c r="B78" s="258" t="s">
        <v>99</v>
      </c>
      <c r="C78" s="258"/>
      <c r="D78" s="90"/>
      <c r="E78" s="90">
        <f>SUM(E79:E81)</f>
        <v>500000</v>
      </c>
      <c r="F78" s="104">
        <f>F79+F81</f>
        <v>35784</v>
      </c>
      <c r="G78" s="104">
        <f>G79+G81</f>
        <v>0</v>
      </c>
      <c r="H78" s="104">
        <f>H79+H81</f>
        <v>0</v>
      </c>
      <c r="I78" s="104">
        <f>I79+I81</f>
        <v>0</v>
      </c>
      <c r="J78" s="104">
        <f>J79+J81</f>
        <v>35784</v>
      </c>
      <c r="K78" s="190">
        <f>(J78/E78)</f>
        <v>7.1568000000000007E-2</v>
      </c>
    </row>
    <row r="79" spans="1:11" ht="26.4" x14ac:dyDescent="0.25">
      <c r="A79" s="92"/>
      <c r="B79" s="92" t="s">
        <v>6</v>
      </c>
      <c r="C79" s="94" t="s">
        <v>213</v>
      </c>
      <c r="D79" s="92" t="s">
        <v>11</v>
      </c>
      <c r="E79" s="92">
        <v>300000</v>
      </c>
      <c r="F79" s="92">
        <f>SUM(F80:F80)</f>
        <v>35784</v>
      </c>
      <c r="G79" s="92">
        <f>SUM(G80:G80)</f>
        <v>0</v>
      </c>
      <c r="H79" s="92">
        <f>SUM(H80:H80)</f>
        <v>0</v>
      </c>
      <c r="I79" s="92">
        <f>SUM(I80:I80)</f>
        <v>0</v>
      </c>
      <c r="J79" s="92">
        <f>SUM(J80:J80)</f>
        <v>35784</v>
      </c>
      <c r="K79" s="185">
        <f>(J79/E79)</f>
        <v>0.11928</v>
      </c>
    </row>
    <row r="80" spans="1:11" ht="31.2" x14ac:dyDescent="0.25">
      <c r="A80" s="100"/>
      <c r="B80" s="100"/>
      <c r="C80" s="178" t="s">
        <v>478</v>
      </c>
      <c r="D80" s="179">
        <v>2022</v>
      </c>
      <c r="E80" s="179" t="s">
        <v>11</v>
      </c>
      <c r="F80" s="180">
        <v>35784</v>
      </c>
      <c r="G80" s="100"/>
      <c r="H80" s="100"/>
      <c r="I80" s="100"/>
      <c r="J80" s="117">
        <f t="shared" ref="J80" si="19">SUM(F80:I80)</f>
        <v>35784</v>
      </c>
      <c r="K80" s="189"/>
    </row>
    <row r="81" spans="1:11" x14ac:dyDescent="0.25">
      <c r="A81" s="92"/>
      <c r="B81" s="92" t="s">
        <v>7</v>
      </c>
      <c r="C81" s="95" t="s">
        <v>214</v>
      </c>
      <c r="D81" s="92" t="s">
        <v>11</v>
      </c>
      <c r="E81" s="92">
        <v>200000</v>
      </c>
      <c r="F81" s="92">
        <v>0</v>
      </c>
      <c r="G81" s="92">
        <f>SUM(G82:G82)</f>
        <v>0</v>
      </c>
      <c r="H81" s="92">
        <v>0</v>
      </c>
      <c r="I81" s="92">
        <f>SUM(I82:I82)</f>
        <v>0</v>
      </c>
      <c r="J81" s="92">
        <v>0</v>
      </c>
      <c r="K81" s="185">
        <f>(J81/E81)</f>
        <v>0</v>
      </c>
    </row>
    <row r="82" spans="1:11" ht="26.4" x14ac:dyDescent="0.25">
      <c r="A82" s="191" t="s">
        <v>301</v>
      </c>
      <c r="B82" s="287" t="s">
        <v>100</v>
      </c>
      <c r="C82" s="288"/>
      <c r="D82" s="191"/>
      <c r="E82" s="191">
        <f>SUM(E83:E84)</f>
        <v>100000</v>
      </c>
      <c r="F82" s="104">
        <f>F83+F84</f>
        <v>792</v>
      </c>
      <c r="G82" s="104">
        <f>G83+G84</f>
        <v>0</v>
      </c>
      <c r="H82" s="104">
        <f>H83+H84</f>
        <v>12567</v>
      </c>
      <c r="I82" s="104">
        <f>I83+I84</f>
        <v>0</v>
      </c>
      <c r="J82" s="104">
        <f>J83+J84</f>
        <v>13359</v>
      </c>
      <c r="K82" s="190">
        <f>(J82/E82)</f>
        <v>0.13358999999999999</v>
      </c>
    </row>
    <row r="83" spans="1:11" x14ac:dyDescent="0.25">
      <c r="A83" s="92"/>
      <c r="B83" s="92" t="s">
        <v>6</v>
      </c>
      <c r="C83" s="94" t="s">
        <v>218</v>
      </c>
      <c r="D83" s="92" t="s">
        <v>11</v>
      </c>
      <c r="E83" s="92">
        <v>50000</v>
      </c>
      <c r="F83" s="92">
        <v>0</v>
      </c>
      <c r="G83" s="92">
        <f>SUM(G84:G84)</f>
        <v>0</v>
      </c>
      <c r="H83" s="92">
        <v>0</v>
      </c>
      <c r="I83" s="92">
        <f>SUM(I84:I84)</f>
        <v>0</v>
      </c>
      <c r="J83" s="92">
        <v>0</v>
      </c>
      <c r="K83" s="185">
        <f>(J83/E83)</f>
        <v>0</v>
      </c>
    </row>
    <row r="84" spans="1:11" ht="26.4" x14ac:dyDescent="0.25">
      <c r="A84" s="92"/>
      <c r="B84" s="92" t="s">
        <v>7</v>
      </c>
      <c r="C84" s="95" t="s">
        <v>219</v>
      </c>
      <c r="D84" s="92" t="s">
        <v>11</v>
      </c>
      <c r="E84" s="92">
        <v>50000</v>
      </c>
      <c r="F84" s="92">
        <f>SUM(F85:F86)</f>
        <v>792</v>
      </c>
      <c r="G84" s="92">
        <f>SUM(G85:G86)</f>
        <v>0</v>
      </c>
      <c r="H84" s="92">
        <f>SUM(H85:H86)</f>
        <v>12567</v>
      </c>
      <c r="I84" s="92">
        <f>SUM(I85:I86)</f>
        <v>0</v>
      </c>
      <c r="J84" s="92">
        <f>SUM(J85:J86)</f>
        <v>13359</v>
      </c>
      <c r="K84" s="185">
        <f>(J84/E84)</f>
        <v>0.26717999999999997</v>
      </c>
    </row>
    <row r="85" spans="1:11" ht="79.2" x14ac:dyDescent="0.25">
      <c r="A85" s="100"/>
      <c r="B85" s="100"/>
      <c r="C85" s="115" t="s">
        <v>479</v>
      </c>
      <c r="D85" s="116">
        <v>2023</v>
      </c>
      <c r="E85" s="116" t="s">
        <v>11</v>
      </c>
      <c r="F85" s="116" t="s">
        <v>11</v>
      </c>
      <c r="G85" s="117"/>
      <c r="H85" s="117">
        <v>12567</v>
      </c>
      <c r="I85" s="117"/>
      <c r="J85" s="117">
        <f t="shared" ref="J85:J86" si="20">SUM(F85:I85)</f>
        <v>12567</v>
      </c>
      <c r="K85" s="117"/>
    </row>
    <row r="86" spans="1:11" ht="26.4" x14ac:dyDescent="0.25">
      <c r="A86" s="100"/>
      <c r="B86" s="100"/>
      <c r="C86" s="115" t="s">
        <v>480</v>
      </c>
      <c r="D86" s="116">
        <v>2023</v>
      </c>
      <c r="E86" s="116" t="s">
        <v>11</v>
      </c>
      <c r="F86" s="116">
        <v>792</v>
      </c>
      <c r="G86" s="117" t="s">
        <v>11</v>
      </c>
      <c r="H86" s="117"/>
      <c r="I86" s="117"/>
      <c r="J86" s="117">
        <f t="shared" si="20"/>
        <v>792</v>
      </c>
      <c r="K86" s="117"/>
    </row>
    <row r="87" spans="1:11" ht="38.4" customHeight="1" x14ac:dyDescent="0.25">
      <c r="A87" s="289" t="s">
        <v>272</v>
      </c>
      <c r="B87" s="289"/>
      <c r="C87" s="289"/>
      <c r="D87" s="142"/>
      <c r="E87" s="131">
        <f t="shared" ref="E87:J87" si="21">E88+E93+E109+E112+E129</f>
        <v>5800000</v>
      </c>
      <c r="F87" s="131">
        <f t="shared" si="21"/>
        <v>0</v>
      </c>
      <c r="G87" s="131">
        <f t="shared" si="21"/>
        <v>2750389</v>
      </c>
      <c r="H87" s="131">
        <f t="shared" si="21"/>
        <v>926349</v>
      </c>
      <c r="I87" s="131">
        <f t="shared" si="21"/>
        <v>320037.92</v>
      </c>
      <c r="J87" s="214">
        <f t="shared" si="21"/>
        <v>3996775.92</v>
      </c>
      <c r="K87" s="193">
        <f t="shared" ref="K87:K89" si="22">(J87/E87)</f>
        <v>0.68909929655172408</v>
      </c>
    </row>
    <row r="88" spans="1:11" ht="26.4" x14ac:dyDescent="0.25">
      <c r="A88" s="90" t="s">
        <v>302</v>
      </c>
      <c r="B88" s="258" t="s">
        <v>101</v>
      </c>
      <c r="C88" s="258"/>
      <c r="D88" s="90" t="s">
        <v>11</v>
      </c>
      <c r="E88" s="90">
        <f>SUM(E89:E91)</f>
        <v>600000</v>
      </c>
      <c r="F88" s="104">
        <f>F89+F91</f>
        <v>0</v>
      </c>
      <c r="G88" s="104">
        <f>G89+G91</f>
        <v>0</v>
      </c>
      <c r="H88" s="104">
        <f>H89+H91</f>
        <v>0</v>
      </c>
      <c r="I88" s="104">
        <f>I89+I91</f>
        <v>320037.92</v>
      </c>
      <c r="J88" s="104">
        <f>J89+J91</f>
        <v>320037.92</v>
      </c>
      <c r="K88" s="188">
        <f t="shared" si="22"/>
        <v>0.53339653333333326</v>
      </c>
    </row>
    <row r="89" spans="1:11" x14ac:dyDescent="0.25">
      <c r="A89" s="91"/>
      <c r="B89" s="92" t="s">
        <v>6</v>
      </c>
      <c r="C89" s="93" t="s">
        <v>220</v>
      </c>
      <c r="D89" s="92" t="s">
        <v>11</v>
      </c>
      <c r="E89" s="92">
        <v>200000</v>
      </c>
      <c r="F89" s="92">
        <f>SUM(F90:F90)</f>
        <v>0</v>
      </c>
      <c r="G89" s="92">
        <f>SUM(G90:G90)</f>
        <v>0</v>
      </c>
      <c r="H89" s="92">
        <f>SUM(H90:H90)</f>
        <v>0</v>
      </c>
      <c r="I89" s="92">
        <f>SUM(I90:I90)</f>
        <v>262171.25</v>
      </c>
      <c r="J89" s="92">
        <f>SUM(J90:J90)</f>
        <v>262171.25</v>
      </c>
      <c r="K89" s="187">
        <f t="shared" si="22"/>
        <v>1.3108562500000001</v>
      </c>
    </row>
    <row r="90" spans="1:11" ht="26.4" x14ac:dyDescent="0.25">
      <c r="A90" s="100"/>
      <c r="B90" s="100"/>
      <c r="C90" s="10" t="s">
        <v>520</v>
      </c>
      <c r="D90" s="205" t="s">
        <v>519</v>
      </c>
      <c r="E90" s="100"/>
      <c r="F90" s="100"/>
      <c r="G90" s="100"/>
      <c r="H90" s="100" t="s">
        <v>11</v>
      </c>
      <c r="I90" s="217">
        <v>262171.25</v>
      </c>
      <c r="J90" s="205">
        <f t="shared" ref="J90" si="23">SUM(F90:I90)</f>
        <v>262171.25</v>
      </c>
      <c r="K90" s="100"/>
    </row>
    <row r="91" spans="1:11" ht="26.4" x14ac:dyDescent="0.25">
      <c r="A91" s="91"/>
      <c r="B91" s="92" t="s">
        <v>7</v>
      </c>
      <c r="C91" s="122" t="s">
        <v>223</v>
      </c>
      <c r="D91" s="92" t="s">
        <v>11</v>
      </c>
      <c r="E91" s="92">
        <v>400000</v>
      </c>
      <c r="F91" s="92">
        <f>SUM(F92:F92)</f>
        <v>0</v>
      </c>
      <c r="G91" s="92">
        <f>SUM(G92:G92)</f>
        <v>0</v>
      </c>
      <c r="H91" s="92">
        <f>SUM(H92:H92)</f>
        <v>0</v>
      </c>
      <c r="I91" s="92">
        <f>SUM(I92)</f>
        <v>57866.67</v>
      </c>
      <c r="J91" s="92">
        <f>SUM(J92:J92)</f>
        <v>57866.67</v>
      </c>
      <c r="K91" s="187">
        <f t="shared" ref="K91" si="24">(J91/E91)</f>
        <v>0.14466667499999999</v>
      </c>
    </row>
    <row r="92" spans="1:11" ht="26.4" x14ac:dyDescent="0.25">
      <c r="A92" s="100"/>
      <c r="B92" s="100"/>
      <c r="C92" s="10" t="s">
        <v>521</v>
      </c>
      <c r="D92" s="205" t="s">
        <v>519</v>
      </c>
      <c r="E92" s="100"/>
      <c r="F92" s="100"/>
      <c r="G92" s="100"/>
      <c r="I92" s="205">
        <v>57866.67</v>
      </c>
      <c r="J92" s="205">
        <f>SUM(F92:I92)</f>
        <v>57866.67</v>
      </c>
      <c r="K92" s="100"/>
    </row>
    <row r="93" spans="1:11" ht="26.4" x14ac:dyDescent="0.25">
      <c r="A93" s="90" t="s">
        <v>303</v>
      </c>
      <c r="B93" s="283" t="s">
        <v>102</v>
      </c>
      <c r="C93" s="284"/>
      <c r="D93" s="90" t="s">
        <v>11</v>
      </c>
      <c r="E93" s="90">
        <f>SUM(E94:E108)</f>
        <v>1200000</v>
      </c>
      <c r="F93" s="104">
        <f>F94+F108</f>
        <v>0</v>
      </c>
      <c r="G93" s="104">
        <f>G94+G108</f>
        <v>403607</v>
      </c>
      <c r="H93" s="104">
        <f>H94+H108</f>
        <v>195927</v>
      </c>
      <c r="I93" s="104">
        <f>I94+I108</f>
        <v>0</v>
      </c>
      <c r="J93" s="104">
        <f>J94+J108</f>
        <v>599534</v>
      </c>
      <c r="K93" s="188">
        <f>(J93/E93)</f>
        <v>0.49961166666666668</v>
      </c>
    </row>
    <row r="94" spans="1:11" ht="39.6" x14ac:dyDescent="0.25">
      <c r="A94" s="92"/>
      <c r="B94" s="92" t="s">
        <v>6</v>
      </c>
      <c r="C94" s="94" t="s">
        <v>110</v>
      </c>
      <c r="D94" s="92" t="s">
        <v>11</v>
      </c>
      <c r="E94" s="92">
        <v>800000</v>
      </c>
      <c r="F94" s="92">
        <f>SUM(F95:F107)</f>
        <v>0</v>
      </c>
      <c r="G94" s="92">
        <f>SUM(G95:G107)</f>
        <v>403607</v>
      </c>
      <c r="H94" s="92">
        <f>SUM(H95:H107)</f>
        <v>195927</v>
      </c>
      <c r="I94" s="92">
        <f>SUM(I95:I107)</f>
        <v>0</v>
      </c>
      <c r="J94" s="92">
        <f>SUM(J95:J107)</f>
        <v>599534</v>
      </c>
      <c r="K94" s="187">
        <f>(J94/E94)</f>
        <v>0.74941749999999996</v>
      </c>
    </row>
    <row r="95" spans="1:11" ht="39.6" x14ac:dyDescent="0.25">
      <c r="A95" s="100"/>
      <c r="B95" s="100"/>
      <c r="C95" s="112" t="s">
        <v>484</v>
      </c>
      <c r="D95" s="204">
        <v>2021</v>
      </c>
      <c r="E95" s="204" t="s">
        <v>11</v>
      </c>
      <c r="F95" s="204" t="s">
        <v>11</v>
      </c>
      <c r="G95" s="205"/>
      <c r="H95" s="205">
        <v>19922</v>
      </c>
      <c r="I95" s="205"/>
      <c r="J95" s="205">
        <f t="shared" ref="J95:J107" si="25">SUM(F95:I95)</f>
        <v>19922</v>
      </c>
      <c r="K95" s="205"/>
    </row>
    <row r="96" spans="1:11" ht="39.6" x14ac:dyDescent="0.25">
      <c r="A96" s="100"/>
      <c r="B96" s="100"/>
      <c r="C96" s="115" t="s">
        <v>481</v>
      </c>
      <c r="D96" s="204">
        <v>2021</v>
      </c>
      <c r="E96" s="204" t="s">
        <v>11</v>
      </c>
      <c r="F96" s="204" t="s">
        <v>11</v>
      </c>
      <c r="G96" s="205">
        <v>5854</v>
      </c>
      <c r="H96" s="205"/>
      <c r="I96" s="205"/>
      <c r="J96" s="205">
        <f t="shared" si="25"/>
        <v>5854</v>
      </c>
      <c r="K96" s="205"/>
    </row>
    <row r="97" spans="1:11" ht="26.4" x14ac:dyDescent="0.25">
      <c r="A97" s="100"/>
      <c r="B97" s="100"/>
      <c r="C97" s="112" t="s">
        <v>485</v>
      </c>
      <c r="D97" s="204">
        <v>2021</v>
      </c>
      <c r="E97" s="204" t="s">
        <v>11</v>
      </c>
      <c r="F97" s="204" t="s">
        <v>11</v>
      </c>
      <c r="G97" s="205">
        <v>60408</v>
      </c>
      <c r="H97" s="205"/>
      <c r="I97" s="205"/>
      <c r="J97" s="205">
        <f t="shared" si="25"/>
        <v>60408</v>
      </c>
      <c r="K97" s="205"/>
    </row>
    <row r="98" spans="1:11" x14ac:dyDescent="0.25">
      <c r="A98" s="100"/>
      <c r="B98" s="100"/>
      <c r="C98" s="112" t="s">
        <v>482</v>
      </c>
      <c r="D98" s="204">
        <v>2021</v>
      </c>
      <c r="E98" s="204" t="s">
        <v>11</v>
      </c>
      <c r="F98" s="204" t="s">
        <v>11</v>
      </c>
      <c r="G98" s="205"/>
      <c r="H98" s="205">
        <v>125469</v>
      </c>
      <c r="I98" s="205"/>
      <c r="J98" s="205">
        <f t="shared" si="25"/>
        <v>125469</v>
      </c>
      <c r="K98" s="205"/>
    </row>
    <row r="99" spans="1:11" ht="39.6" x14ac:dyDescent="0.25">
      <c r="A99" s="100"/>
      <c r="B99" s="100"/>
      <c r="C99" s="112" t="s">
        <v>483</v>
      </c>
      <c r="D99" s="204">
        <v>2021</v>
      </c>
      <c r="E99" s="204" t="s">
        <v>11</v>
      </c>
      <c r="F99" s="204" t="s">
        <v>11</v>
      </c>
      <c r="G99" s="205">
        <v>7496</v>
      </c>
      <c r="H99" s="205"/>
      <c r="I99" s="205"/>
      <c r="J99" s="205">
        <f t="shared" si="25"/>
        <v>7496</v>
      </c>
      <c r="K99" s="205"/>
    </row>
    <row r="100" spans="1:11" ht="39.6" x14ac:dyDescent="0.25">
      <c r="A100" s="100"/>
      <c r="B100" s="100"/>
      <c r="C100" s="82" t="s">
        <v>486</v>
      </c>
      <c r="D100" s="204">
        <v>2022</v>
      </c>
      <c r="E100" s="204" t="s">
        <v>11</v>
      </c>
      <c r="F100" s="204" t="s">
        <v>11</v>
      </c>
      <c r="G100" s="205"/>
      <c r="H100" s="205">
        <v>42633</v>
      </c>
      <c r="I100" s="205"/>
      <c r="J100" s="205">
        <f t="shared" si="25"/>
        <v>42633</v>
      </c>
      <c r="K100" s="205"/>
    </row>
    <row r="101" spans="1:11" ht="39.6" x14ac:dyDescent="0.25">
      <c r="A101" s="100"/>
      <c r="B101" s="100"/>
      <c r="C101" s="115" t="s">
        <v>481</v>
      </c>
      <c r="D101" s="204">
        <v>2022</v>
      </c>
      <c r="E101" s="204" t="s">
        <v>11</v>
      </c>
      <c r="F101" s="204" t="s">
        <v>11</v>
      </c>
      <c r="G101" s="205">
        <v>7251</v>
      </c>
      <c r="H101" s="205"/>
      <c r="I101" s="205"/>
      <c r="J101" s="205">
        <f t="shared" si="25"/>
        <v>7251</v>
      </c>
      <c r="K101" s="205"/>
    </row>
    <row r="102" spans="1:11" ht="26.4" x14ac:dyDescent="0.25">
      <c r="A102" s="100"/>
      <c r="B102" s="100"/>
      <c r="C102" s="82" t="s">
        <v>487</v>
      </c>
      <c r="D102" s="204">
        <v>2022</v>
      </c>
      <c r="E102" s="204" t="s">
        <v>11</v>
      </c>
      <c r="F102" s="204" t="s">
        <v>11</v>
      </c>
      <c r="G102" s="205">
        <v>253758</v>
      </c>
      <c r="H102" s="205"/>
      <c r="I102" s="205"/>
      <c r="J102" s="205">
        <f t="shared" si="25"/>
        <v>253758</v>
      </c>
      <c r="K102" s="205"/>
    </row>
    <row r="103" spans="1:11" ht="26.4" x14ac:dyDescent="0.25">
      <c r="A103" s="100"/>
      <c r="B103" s="100"/>
      <c r="C103" s="82" t="s">
        <v>488</v>
      </c>
      <c r="D103" s="204">
        <v>2022</v>
      </c>
      <c r="E103" s="204" t="s">
        <v>11</v>
      </c>
      <c r="F103" s="204" t="s">
        <v>11</v>
      </c>
      <c r="G103" s="205">
        <v>19033</v>
      </c>
      <c r="H103" s="205"/>
      <c r="I103" s="205"/>
      <c r="J103" s="205">
        <f t="shared" si="25"/>
        <v>19033</v>
      </c>
      <c r="K103" s="205"/>
    </row>
    <row r="104" spans="1:11" ht="26.4" x14ac:dyDescent="0.25">
      <c r="A104" s="100"/>
      <c r="B104" s="100"/>
      <c r="C104" s="82" t="s">
        <v>489</v>
      </c>
      <c r="D104" s="204">
        <v>2022</v>
      </c>
      <c r="E104" s="204" t="s">
        <v>11</v>
      </c>
      <c r="F104" s="204" t="s">
        <v>11</v>
      </c>
      <c r="G104" s="205">
        <v>15527</v>
      </c>
      <c r="H104" s="205"/>
      <c r="I104" s="205"/>
      <c r="J104" s="205">
        <f t="shared" si="25"/>
        <v>15527</v>
      </c>
      <c r="K104" s="205"/>
    </row>
    <row r="105" spans="1:11" ht="26.4" x14ac:dyDescent="0.25">
      <c r="A105" s="100"/>
      <c r="B105" s="100"/>
      <c r="C105" s="82" t="s">
        <v>490</v>
      </c>
      <c r="D105" s="204">
        <v>2022</v>
      </c>
      <c r="E105" s="204" t="s">
        <v>11</v>
      </c>
      <c r="F105" s="204" t="s">
        <v>11</v>
      </c>
      <c r="G105" s="205">
        <v>9892</v>
      </c>
      <c r="H105" s="205"/>
      <c r="I105" s="205"/>
      <c r="J105" s="205">
        <f t="shared" si="25"/>
        <v>9892</v>
      </c>
      <c r="K105" s="205"/>
    </row>
    <row r="106" spans="1:11" ht="39.6" x14ac:dyDescent="0.25">
      <c r="A106" s="100"/>
      <c r="B106" s="100"/>
      <c r="C106" s="82" t="s">
        <v>491</v>
      </c>
      <c r="D106" s="204">
        <v>2022</v>
      </c>
      <c r="E106" s="204" t="s">
        <v>11</v>
      </c>
      <c r="F106" s="204" t="s">
        <v>11</v>
      </c>
      <c r="G106" s="205">
        <v>24388</v>
      </c>
      <c r="H106" s="205"/>
      <c r="I106" s="205"/>
      <c r="J106" s="205">
        <f t="shared" si="25"/>
        <v>24388</v>
      </c>
      <c r="K106" s="205"/>
    </row>
    <row r="107" spans="1:11" ht="52.8" x14ac:dyDescent="0.25">
      <c r="A107" s="100"/>
      <c r="B107" s="100"/>
      <c r="C107" s="115" t="s">
        <v>492</v>
      </c>
      <c r="D107" s="204">
        <v>2022</v>
      </c>
      <c r="E107" s="204" t="s">
        <v>11</v>
      </c>
      <c r="F107" s="204" t="s">
        <v>11</v>
      </c>
      <c r="G107" s="205"/>
      <c r="H107" s="205">
        <v>7903</v>
      </c>
      <c r="I107" s="205"/>
      <c r="J107" s="205">
        <f t="shared" si="25"/>
        <v>7903</v>
      </c>
      <c r="K107" s="205"/>
    </row>
    <row r="108" spans="1:11" x14ac:dyDescent="0.25">
      <c r="A108" s="92"/>
      <c r="B108" s="92" t="s">
        <v>7</v>
      </c>
      <c r="C108" s="95" t="s">
        <v>222</v>
      </c>
      <c r="D108" s="92" t="s">
        <v>11</v>
      </c>
      <c r="E108" s="92">
        <v>400000</v>
      </c>
      <c r="F108" s="92">
        <v>0</v>
      </c>
      <c r="G108" s="92">
        <v>0</v>
      </c>
      <c r="H108" s="99">
        <v>0</v>
      </c>
      <c r="I108" s="98">
        <v>0</v>
      </c>
      <c r="J108" s="98">
        <v>0</v>
      </c>
      <c r="K108" s="98"/>
    </row>
    <row r="109" spans="1:11" ht="26.4" x14ac:dyDescent="0.25">
      <c r="A109" s="191" t="s">
        <v>304</v>
      </c>
      <c r="B109" s="283" t="s">
        <v>282</v>
      </c>
      <c r="C109" s="284"/>
      <c r="D109" s="90" t="s">
        <v>11</v>
      </c>
      <c r="E109" s="90">
        <f>SUM(E110:E122)</f>
        <v>2600000</v>
      </c>
      <c r="F109" s="104">
        <f>SUM(F110:F111)</f>
        <v>0</v>
      </c>
      <c r="G109" s="104">
        <f>SUM(G110:G111)</f>
        <v>0</v>
      </c>
      <c r="H109" s="104">
        <f>SUM(H110:H111)</f>
        <v>0</v>
      </c>
      <c r="I109" s="104">
        <f>SUM(I110:I111)</f>
        <v>0</v>
      </c>
      <c r="J109" s="104">
        <f>SUM(J110:J111)</f>
        <v>0</v>
      </c>
      <c r="K109" s="190">
        <f>(J109/E109)</f>
        <v>0</v>
      </c>
    </row>
    <row r="110" spans="1:11" ht="39.6" x14ac:dyDescent="0.25">
      <c r="A110" s="92"/>
      <c r="B110" s="92" t="s">
        <v>6</v>
      </c>
      <c r="C110" s="94" t="s">
        <v>283</v>
      </c>
      <c r="D110" s="92" t="s">
        <v>11</v>
      </c>
      <c r="E110" s="92">
        <v>300000</v>
      </c>
      <c r="F110" s="92">
        <v>0</v>
      </c>
      <c r="G110" s="92">
        <v>0</v>
      </c>
      <c r="H110" s="99">
        <v>0</v>
      </c>
      <c r="I110" s="98">
        <v>0</v>
      </c>
      <c r="J110" s="98">
        <v>0</v>
      </c>
      <c r="K110" s="109"/>
    </row>
    <row r="111" spans="1:11" x14ac:dyDescent="0.25">
      <c r="A111" s="92"/>
      <c r="B111" s="92" t="s">
        <v>7</v>
      </c>
      <c r="C111" s="95" t="s">
        <v>224</v>
      </c>
      <c r="D111" s="92" t="s">
        <v>11</v>
      </c>
      <c r="E111" s="92">
        <v>300000</v>
      </c>
      <c r="F111" s="92">
        <v>0</v>
      </c>
      <c r="G111" s="92">
        <v>0</v>
      </c>
      <c r="H111" s="99">
        <v>0</v>
      </c>
      <c r="I111" s="98">
        <v>0</v>
      </c>
      <c r="J111" s="98">
        <v>0</v>
      </c>
      <c r="K111" s="109"/>
    </row>
    <row r="112" spans="1:11" ht="26.4" x14ac:dyDescent="0.25">
      <c r="A112" s="90" t="s">
        <v>305</v>
      </c>
      <c r="B112" s="283" t="s">
        <v>103</v>
      </c>
      <c r="C112" s="284"/>
      <c r="D112" s="90" t="s">
        <v>11</v>
      </c>
      <c r="E112" s="90">
        <f>SUM(E113:E122)</f>
        <v>1000000</v>
      </c>
      <c r="F112" s="104">
        <f>F113+F122</f>
        <v>0</v>
      </c>
      <c r="G112" s="104">
        <f>G113+G122</f>
        <v>2346782</v>
      </c>
      <c r="H112" s="104">
        <f>H113+H122</f>
        <v>730422</v>
      </c>
      <c r="I112" s="104">
        <f>I113+I122</f>
        <v>0</v>
      </c>
      <c r="J112" s="104">
        <f>J113+J122</f>
        <v>3077204</v>
      </c>
      <c r="K112" s="188">
        <f>(J112/E112)</f>
        <v>3.0772040000000001</v>
      </c>
    </row>
    <row r="113" spans="1:11" ht="26.4" x14ac:dyDescent="0.25">
      <c r="A113" s="92"/>
      <c r="B113" s="92" t="s">
        <v>6</v>
      </c>
      <c r="C113" s="94" t="s">
        <v>111</v>
      </c>
      <c r="D113" s="92" t="s">
        <v>11</v>
      </c>
      <c r="E113" s="92">
        <v>200000</v>
      </c>
      <c r="F113" s="92">
        <f>SUM(F114:F121)</f>
        <v>0</v>
      </c>
      <c r="G113" s="92">
        <f>SUM(G114:G121)</f>
        <v>1005635</v>
      </c>
      <c r="H113" s="92">
        <f>SUM(H114:H121)</f>
        <v>699466</v>
      </c>
      <c r="I113" s="92">
        <f>SUM(I114:I121)</f>
        <v>0</v>
      </c>
      <c r="J113" s="92">
        <f>SUM(J114:J121)</f>
        <v>1705101</v>
      </c>
      <c r="K113" s="187">
        <f>(J113/E113)</f>
        <v>8.5255050000000008</v>
      </c>
    </row>
    <row r="114" spans="1:11" ht="26.4" x14ac:dyDescent="0.25">
      <c r="A114" s="100"/>
      <c r="B114" s="100"/>
      <c r="C114" s="112" t="s">
        <v>493</v>
      </c>
      <c r="D114" s="204">
        <v>2021</v>
      </c>
      <c r="E114" s="204" t="s">
        <v>11</v>
      </c>
      <c r="F114" s="204" t="s">
        <v>11</v>
      </c>
      <c r="G114" s="205"/>
      <c r="H114" s="205">
        <v>26391</v>
      </c>
      <c r="I114" s="100"/>
      <c r="J114" s="205">
        <f t="shared" ref="J114:J121" si="26">SUM(F114:I114)</f>
        <v>26391</v>
      </c>
      <c r="K114" s="100"/>
    </row>
    <row r="115" spans="1:11" ht="52.8" x14ac:dyDescent="0.25">
      <c r="A115" s="100"/>
      <c r="B115" s="100"/>
      <c r="C115" s="112" t="s">
        <v>498</v>
      </c>
      <c r="D115" s="204">
        <v>2021</v>
      </c>
      <c r="E115" s="204" t="s">
        <v>11</v>
      </c>
      <c r="F115" s="204" t="s">
        <v>11</v>
      </c>
      <c r="G115" s="205"/>
      <c r="H115" s="205">
        <v>48871</v>
      </c>
      <c r="I115" s="100"/>
      <c r="J115" s="205">
        <f t="shared" si="26"/>
        <v>48871</v>
      </c>
      <c r="K115" s="100"/>
    </row>
    <row r="116" spans="1:11" ht="66" x14ac:dyDescent="0.25">
      <c r="A116" s="100"/>
      <c r="B116" s="100"/>
      <c r="C116" s="115" t="s">
        <v>502</v>
      </c>
      <c r="D116" s="204">
        <v>2021</v>
      </c>
      <c r="E116" s="204" t="s">
        <v>11</v>
      </c>
      <c r="F116" s="204" t="s">
        <v>11</v>
      </c>
      <c r="G116" s="205"/>
      <c r="H116" s="205">
        <v>269212</v>
      </c>
      <c r="I116" s="100"/>
      <c r="J116" s="205">
        <f t="shared" si="26"/>
        <v>269212</v>
      </c>
      <c r="K116" s="100"/>
    </row>
    <row r="117" spans="1:11" ht="26.4" x14ac:dyDescent="0.25">
      <c r="A117" s="100"/>
      <c r="B117" s="100"/>
      <c r="C117" s="112" t="s">
        <v>496</v>
      </c>
      <c r="D117" s="204">
        <v>2021</v>
      </c>
      <c r="E117" s="204" t="s">
        <v>11</v>
      </c>
      <c r="F117" s="204" t="s">
        <v>11</v>
      </c>
      <c r="G117" s="205">
        <v>910641</v>
      </c>
      <c r="H117" s="205"/>
      <c r="I117" s="100"/>
      <c r="J117" s="205">
        <f t="shared" si="26"/>
        <v>910641</v>
      </c>
      <c r="K117" s="100"/>
    </row>
    <row r="118" spans="1:11" ht="52.8" x14ac:dyDescent="0.25">
      <c r="A118" s="100"/>
      <c r="B118" s="100"/>
      <c r="C118" s="115" t="s">
        <v>498</v>
      </c>
      <c r="D118" s="204" t="s">
        <v>503</v>
      </c>
      <c r="E118" s="204" t="s">
        <v>11</v>
      </c>
      <c r="F118" s="204" t="s">
        <v>11</v>
      </c>
      <c r="G118" s="205"/>
      <c r="H118" s="205">
        <v>49021</v>
      </c>
      <c r="I118" s="100"/>
      <c r="J118" s="205">
        <f t="shared" si="26"/>
        <v>49021</v>
      </c>
      <c r="K118" s="100"/>
    </row>
    <row r="119" spans="1:11" ht="66" x14ac:dyDescent="0.25">
      <c r="A119" s="100"/>
      <c r="B119" s="100"/>
      <c r="C119" s="115" t="s">
        <v>502</v>
      </c>
      <c r="D119" s="204">
        <v>2022</v>
      </c>
      <c r="E119" s="204" t="s">
        <v>11</v>
      </c>
      <c r="F119" s="204" t="s">
        <v>11</v>
      </c>
      <c r="G119" s="205"/>
      <c r="H119" s="205">
        <v>257576</v>
      </c>
      <c r="I119" s="100"/>
      <c r="J119" s="205">
        <f t="shared" si="26"/>
        <v>257576</v>
      </c>
      <c r="K119" s="100"/>
    </row>
    <row r="120" spans="1:11" ht="66" x14ac:dyDescent="0.25">
      <c r="A120" s="100"/>
      <c r="B120" s="100"/>
      <c r="C120" s="115" t="s">
        <v>504</v>
      </c>
      <c r="D120" s="204" t="s">
        <v>503</v>
      </c>
      <c r="E120" s="204" t="s">
        <v>11</v>
      </c>
      <c r="F120" s="204" t="s">
        <v>11</v>
      </c>
      <c r="G120" s="205">
        <v>94994</v>
      </c>
      <c r="H120" s="205"/>
      <c r="I120" s="100"/>
      <c r="J120" s="205">
        <f t="shared" si="26"/>
        <v>94994</v>
      </c>
      <c r="K120" s="100"/>
    </row>
    <row r="121" spans="1:11" ht="39.6" x14ac:dyDescent="0.25">
      <c r="A121" s="100"/>
      <c r="B121" s="100"/>
      <c r="C121" s="115" t="s">
        <v>494</v>
      </c>
      <c r="D121" s="204" t="s">
        <v>499</v>
      </c>
      <c r="E121" s="204" t="s">
        <v>11</v>
      </c>
      <c r="F121" s="204" t="s">
        <v>11</v>
      </c>
      <c r="G121" s="205"/>
      <c r="H121" s="205">
        <v>48395</v>
      </c>
      <c r="I121" s="100"/>
      <c r="J121" s="205">
        <f t="shared" si="26"/>
        <v>48395</v>
      </c>
      <c r="K121" s="100"/>
    </row>
    <row r="122" spans="1:11" x14ac:dyDescent="0.25">
      <c r="A122" s="92"/>
      <c r="B122" s="92" t="s">
        <v>7</v>
      </c>
      <c r="C122" s="95" t="s">
        <v>225</v>
      </c>
      <c r="D122" s="92" t="s">
        <v>11</v>
      </c>
      <c r="E122" s="92">
        <v>800000</v>
      </c>
      <c r="F122" s="92">
        <f>SUM(F123:F128)</f>
        <v>0</v>
      </c>
      <c r="G122" s="92">
        <f>SUM(G123:G128)</f>
        <v>1341147</v>
      </c>
      <c r="H122" s="92">
        <f>SUM(H123:H128)</f>
        <v>30956</v>
      </c>
      <c r="I122" s="92">
        <f>SUM(I123:I128)</f>
        <v>0</v>
      </c>
      <c r="J122" s="92">
        <f>SUM(J123:J128)</f>
        <v>1372103</v>
      </c>
      <c r="K122" s="187">
        <f>(J122/E122)</f>
        <v>1.7151287500000001</v>
      </c>
    </row>
    <row r="123" spans="1:11" ht="39.6" x14ac:dyDescent="0.25">
      <c r="A123" s="100"/>
      <c r="B123" s="100"/>
      <c r="C123" s="115" t="s">
        <v>494</v>
      </c>
      <c r="D123" s="204">
        <v>2021</v>
      </c>
      <c r="E123" s="204" t="s">
        <v>11</v>
      </c>
      <c r="F123" s="204" t="s">
        <v>11</v>
      </c>
      <c r="G123" s="205"/>
      <c r="H123" s="205">
        <v>24944</v>
      </c>
      <c r="I123" s="100"/>
      <c r="J123" s="205">
        <f t="shared" ref="J123:J128" si="27">SUM(F123:I123)</f>
        <v>24944</v>
      </c>
      <c r="K123" s="100"/>
    </row>
    <row r="124" spans="1:11" ht="39.6" x14ac:dyDescent="0.25">
      <c r="A124" s="100"/>
      <c r="B124" s="100"/>
      <c r="C124" s="115" t="s">
        <v>495</v>
      </c>
      <c r="D124" s="204">
        <v>2021</v>
      </c>
      <c r="E124" s="204" t="s">
        <v>11</v>
      </c>
      <c r="F124" s="204" t="s">
        <v>11</v>
      </c>
      <c r="G124" s="205"/>
      <c r="H124" s="205">
        <v>4708</v>
      </c>
      <c r="I124" s="100"/>
      <c r="J124" s="205">
        <f t="shared" si="27"/>
        <v>4708</v>
      </c>
      <c r="K124" s="100"/>
    </row>
    <row r="125" spans="1:11" ht="26.4" x14ac:dyDescent="0.25">
      <c r="A125" s="100"/>
      <c r="B125" s="100"/>
      <c r="C125" s="115" t="s">
        <v>497</v>
      </c>
      <c r="D125" s="204">
        <v>2021</v>
      </c>
      <c r="E125" s="204" t="s">
        <v>11</v>
      </c>
      <c r="F125" s="204" t="s">
        <v>11</v>
      </c>
      <c r="G125" s="205">
        <v>77931</v>
      </c>
      <c r="H125" s="205"/>
      <c r="I125" s="100"/>
      <c r="J125" s="205">
        <f t="shared" si="27"/>
        <v>77931</v>
      </c>
      <c r="K125" s="100"/>
    </row>
    <row r="126" spans="1:11" ht="39.6" x14ac:dyDescent="0.25">
      <c r="A126" s="100"/>
      <c r="B126" s="100"/>
      <c r="C126" s="115" t="s">
        <v>500</v>
      </c>
      <c r="D126" s="204" t="s">
        <v>503</v>
      </c>
      <c r="E126" s="204" t="s">
        <v>11</v>
      </c>
      <c r="F126" s="204" t="s">
        <v>11</v>
      </c>
      <c r="G126" s="205"/>
      <c r="H126" s="205">
        <v>1304</v>
      </c>
      <c r="I126" s="100"/>
      <c r="J126" s="205">
        <f t="shared" si="27"/>
        <v>1304</v>
      </c>
      <c r="K126" s="100"/>
    </row>
    <row r="127" spans="1:11" ht="26.4" x14ac:dyDescent="0.25">
      <c r="A127" s="100"/>
      <c r="B127" s="100"/>
      <c r="C127" s="82" t="s">
        <v>501</v>
      </c>
      <c r="D127" s="204" t="s">
        <v>503</v>
      </c>
      <c r="E127" s="204" t="s">
        <v>11</v>
      </c>
      <c r="F127" s="204" t="s">
        <v>11</v>
      </c>
      <c r="G127" s="205">
        <v>1141647</v>
      </c>
      <c r="H127" s="205"/>
      <c r="I127" s="100"/>
      <c r="J127" s="205">
        <f t="shared" si="27"/>
        <v>1141647</v>
      </c>
      <c r="K127" s="100"/>
    </row>
    <row r="128" spans="1:11" ht="26.4" x14ac:dyDescent="0.25">
      <c r="A128" s="100"/>
      <c r="B128" s="100"/>
      <c r="C128" s="82" t="s">
        <v>497</v>
      </c>
      <c r="D128" s="204" t="s">
        <v>503</v>
      </c>
      <c r="E128" s="204" t="s">
        <v>11</v>
      </c>
      <c r="F128" s="204" t="s">
        <v>11</v>
      </c>
      <c r="G128" s="205">
        <v>121569</v>
      </c>
      <c r="H128" s="205"/>
      <c r="I128" s="100"/>
      <c r="J128" s="205">
        <f t="shared" si="27"/>
        <v>121569</v>
      </c>
      <c r="K128" s="100"/>
    </row>
    <row r="129" spans="1:11" ht="27.6" x14ac:dyDescent="0.25">
      <c r="A129" s="69" t="s">
        <v>306</v>
      </c>
      <c r="B129" s="285" t="s">
        <v>104</v>
      </c>
      <c r="C129" s="286"/>
      <c r="D129" s="69" t="s">
        <v>11</v>
      </c>
      <c r="E129" s="33">
        <f>SUM(E130:E131)</f>
        <v>400000</v>
      </c>
      <c r="F129" s="104">
        <f>F130+F139</f>
        <v>0</v>
      </c>
      <c r="G129" s="104">
        <f>G130+G139</f>
        <v>0</v>
      </c>
      <c r="H129" s="104">
        <f>H130+H139</f>
        <v>0</v>
      </c>
      <c r="I129" s="104">
        <f>I130+I139</f>
        <v>0</v>
      </c>
      <c r="J129" s="104">
        <f>J130+J139</f>
        <v>0</v>
      </c>
      <c r="K129" s="188">
        <f>(J129/E129)</f>
        <v>0</v>
      </c>
    </row>
    <row r="130" spans="1:11" ht="27.6" x14ac:dyDescent="0.3">
      <c r="A130" s="84"/>
      <c r="B130" s="84" t="s">
        <v>6</v>
      </c>
      <c r="C130" s="165" t="s">
        <v>226</v>
      </c>
      <c r="D130" s="84" t="s">
        <v>11</v>
      </c>
      <c r="E130" s="85">
        <v>100000</v>
      </c>
      <c r="F130" s="85">
        <v>0</v>
      </c>
      <c r="G130" s="84">
        <v>0</v>
      </c>
      <c r="H130" s="136">
        <v>0</v>
      </c>
      <c r="I130" s="109">
        <v>0</v>
      </c>
      <c r="J130" s="109">
        <v>0</v>
      </c>
      <c r="K130" s="109"/>
    </row>
    <row r="131" spans="1:11" ht="27.6" x14ac:dyDescent="0.3">
      <c r="A131" s="84"/>
      <c r="B131" s="84" t="s">
        <v>7</v>
      </c>
      <c r="C131" s="166" t="s">
        <v>227</v>
      </c>
      <c r="D131" s="84" t="s">
        <v>11</v>
      </c>
      <c r="E131" s="84">
        <v>300000</v>
      </c>
      <c r="F131" s="85">
        <v>0</v>
      </c>
      <c r="G131" s="84">
        <v>0</v>
      </c>
      <c r="H131" s="136">
        <v>0</v>
      </c>
      <c r="I131" s="109">
        <v>0</v>
      </c>
      <c r="J131" s="109">
        <v>0</v>
      </c>
      <c r="K131" s="109"/>
    </row>
  </sheetData>
  <mergeCells count="28">
    <mergeCell ref="A1:K1"/>
    <mergeCell ref="B10:C10"/>
    <mergeCell ref="A2:C2"/>
    <mergeCell ref="A4:C4"/>
    <mergeCell ref="B26:C26"/>
    <mergeCell ref="A29:C29"/>
    <mergeCell ref="B30:C30"/>
    <mergeCell ref="B5:C5"/>
    <mergeCell ref="B51:C51"/>
    <mergeCell ref="B54:C54"/>
    <mergeCell ref="A58:C58"/>
    <mergeCell ref="B59:C59"/>
    <mergeCell ref="B40:C40"/>
    <mergeCell ref="B42:C42"/>
    <mergeCell ref="A44:C44"/>
    <mergeCell ref="B45:C45"/>
    <mergeCell ref="A74:C74"/>
    <mergeCell ref="B75:C75"/>
    <mergeCell ref="B78:C78"/>
    <mergeCell ref="B65:C65"/>
    <mergeCell ref="B71:C71"/>
    <mergeCell ref="B112:C112"/>
    <mergeCell ref="B129:C129"/>
    <mergeCell ref="B109:C109"/>
    <mergeCell ref="B82:C82"/>
    <mergeCell ref="A87:C87"/>
    <mergeCell ref="B88:C88"/>
    <mergeCell ref="B93:C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3" sqref="A3"/>
    </sheetView>
  </sheetViews>
  <sheetFormatPr defaultRowHeight="13.8" x14ac:dyDescent="0.25"/>
  <cols>
    <col min="1" max="2" width="8.88671875" style="201"/>
    <col min="3" max="3" width="77.5546875" style="201" customWidth="1"/>
    <col min="4" max="4" width="8.88671875" style="201"/>
    <col min="5" max="5" width="15.5546875" style="201" customWidth="1"/>
    <col min="6" max="6" width="11.109375" style="201" customWidth="1"/>
    <col min="7" max="7" width="11.33203125" style="201" customWidth="1"/>
    <col min="8" max="8" width="10.6640625" style="201" customWidth="1"/>
    <col min="9" max="9" width="11.109375" style="201" customWidth="1"/>
    <col min="10" max="10" width="15.33203125" style="201" customWidth="1"/>
    <col min="11" max="11" width="15" style="201" customWidth="1"/>
    <col min="12" max="16384" width="8.88671875" style="201"/>
  </cols>
  <sheetData>
    <row r="1" spans="1:11" ht="18.600000000000001" thickBot="1" x14ac:dyDescent="0.4">
      <c r="A1" s="292" t="s">
        <v>446</v>
      </c>
      <c r="B1" s="293"/>
      <c r="C1" s="293"/>
      <c r="D1" s="293"/>
      <c r="E1" s="293"/>
      <c r="F1" s="293"/>
      <c r="G1" s="293"/>
      <c r="H1" s="293"/>
      <c r="I1" s="293"/>
      <c r="J1" s="293"/>
      <c r="K1" s="294"/>
    </row>
    <row r="2" spans="1:11" ht="34.799999999999997" customHeight="1" x14ac:dyDescent="0.25">
      <c r="A2" s="296" t="s">
        <v>273</v>
      </c>
      <c r="B2" s="296"/>
      <c r="C2" s="296"/>
      <c r="D2" s="151"/>
      <c r="E2" s="195">
        <f t="shared" ref="E2:J2" si="0">E4+E25</f>
        <v>2700000</v>
      </c>
      <c r="F2" s="208">
        <f t="shared" si="0"/>
        <v>52817</v>
      </c>
      <c r="G2" s="208">
        <f t="shared" si="0"/>
        <v>0</v>
      </c>
      <c r="H2" s="208">
        <f t="shared" si="0"/>
        <v>0</v>
      </c>
      <c r="I2" s="208">
        <f t="shared" si="0"/>
        <v>0</v>
      </c>
      <c r="J2" s="195">
        <f t="shared" si="0"/>
        <v>52817</v>
      </c>
      <c r="K2" s="173">
        <f>(J2/E2)</f>
        <v>1.9561851851851851E-2</v>
      </c>
    </row>
    <row r="3" spans="1:11" ht="39.6" x14ac:dyDescent="0.25">
      <c r="A3" s="89" t="s">
        <v>0</v>
      </c>
      <c r="B3" s="89" t="s">
        <v>5</v>
      </c>
      <c r="C3" s="89" t="s">
        <v>1</v>
      </c>
      <c r="D3" s="89" t="s">
        <v>11</v>
      </c>
      <c r="E3" s="89" t="s">
        <v>186</v>
      </c>
      <c r="F3" s="89" t="s">
        <v>169</v>
      </c>
      <c r="G3" s="89" t="s">
        <v>170</v>
      </c>
      <c r="H3" s="89" t="s">
        <v>171</v>
      </c>
      <c r="I3" s="89" t="s">
        <v>365</v>
      </c>
      <c r="J3" s="89" t="s">
        <v>369</v>
      </c>
      <c r="K3" s="89" t="s">
        <v>383</v>
      </c>
    </row>
    <row r="4" spans="1:11" ht="34.799999999999997" customHeight="1" x14ac:dyDescent="0.25">
      <c r="A4" s="269" t="s">
        <v>274</v>
      </c>
      <c r="B4" s="269"/>
      <c r="C4" s="269"/>
      <c r="D4" s="197"/>
      <c r="E4" s="131">
        <f t="shared" ref="E4:J4" si="1">E8+E19+E22</f>
        <v>1100000</v>
      </c>
      <c r="F4" s="131">
        <f t="shared" si="1"/>
        <v>52817</v>
      </c>
      <c r="G4" s="131">
        <f t="shared" si="1"/>
        <v>0</v>
      </c>
      <c r="H4" s="131">
        <f t="shared" si="1"/>
        <v>0</v>
      </c>
      <c r="I4" s="131">
        <f t="shared" si="1"/>
        <v>0</v>
      </c>
      <c r="J4" s="131">
        <f t="shared" si="1"/>
        <v>52817</v>
      </c>
      <c r="K4" s="184">
        <f>(J4/E4)</f>
        <v>4.8015454545454549E-2</v>
      </c>
    </row>
    <row r="5" spans="1:11" ht="26.4" x14ac:dyDescent="0.25">
      <c r="A5" s="90" t="s">
        <v>511</v>
      </c>
      <c r="B5" s="258" t="s">
        <v>307</v>
      </c>
      <c r="C5" s="258"/>
      <c r="D5" s="90" t="s">
        <v>11</v>
      </c>
      <c r="E5" s="90">
        <f t="shared" ref="E5:J5" si="2">SUM(E6:E7)</f>
        <v>300000</v>
      </c>
      <c r="F5" s="90">
        <f t="shared" si="2"/>
        <v>0</v>
      </c>
      <c r="G5" s="90">
        <f t="shared" si="2"/>
        <v>0</v>
      </c>
      <c r="H5" s="90">
        <f t="shared" si="2"/>
        <v>0</v>
      </c>
      <c r="I5" s="90">
        <f t="shared" si="2"/>
        <v>0</v>
      </c>
      <c r="J5" s="90">
        <f t="shared" si="2"/>
        <v>0</v>
      </c>
      <c r="K5" s="182">
        <f>(J5/E5)</f>
        <v>0</v>
      </c>
    </row>
    <row r="6" spans="1:11" ht="26.4" x14ac:dyDescent="0.25">
      <c r="A6" s="91"/>
      <c r="B6" s="92" t="s">
        <v>6</v>
      </c>
      <c r="C6" s="93" t="s">
        <v>228</v>
      </c>
      <c r="D6" s="92" t="s">
        <v>11</v>
      </c>
      <c r="E6" s="92">
        <v>150000</v>
      </c>
      <c r="F6" s="92" t="s">
        <v>11</v>
      </c>
      <c r="G6" s="92"/>
      <c r="H6" s="99" t="s">
        <v>11</v>
      </c>
      <c r="I6" s="109"/>
      <c r="J6" s="109"/>
      <c r="K6" s="109"/>
    </row>
    <row r="7" spans="1:11" ht="26.4" x14ac:dyDescent="0.25">
      <c r="A7" s="91"/>
      <c r="B7" s="92" t="s">
        <v>7</v>
      </c>
      <c r="C7" s="97" t="s">
        <v>229</v>
      </c>
      <c r="D7" s="92" t="s">
        <v>11</v>
      </c>
      <c r="E7" s="92">
        <v>150000</v>
      </c>
      <c r="F7" s="92" t="s">
        <v>11</v>
      </c>
      <c r="G7" s="92"/>
      <c r="H7" s="126" t="s">
        <v>11</v>
      </c>
      <c r="I7" s="109"/>
      <c r="J7" s="109"/>
      <c r="K7" s="109"/>
    </row>
    <row r="8" spans="1:11" ht="26.4" x14ac:dyDescent="0.25">
      <c r="A8" s="90" t="s">
        <v>512</v>
      </c>
      <c r="B8" s="258" t="s">
        <v>105</v>
      </c>
      <c r="C8" s="258"/>
      <c r="D8" s="90" t="s">
        <v>11</v>
      </c>
      <c r="E8" s="90">
        <f t="shared" ref="E8:J8" si="3">E9+E17</f>
        <v>300000</v>
      </c>
      <c r="F8" s="104">
        <f t="shared" si="3"/>
        <v>52817</v>
      </c>
      <c r="G8" s="104">
        <f t="shared" si="3"/>
        <v>0</v>
      </c>
      <c r="H8" s="104">
        <f t="shared" si="3"/>
        <v>0</v>
      </c>
      <c r="I8" s="104">
        <f t="shared" si="3"/>
        <v>0</v>
      </c>
      <c r="J8" s="104">
        <f t="shared" si="3"/>
        <v>52817</v>
      </c>
      <c r="K8" s="182">
        <f>(J8/E8)</f>
        <v>0.17605666666666667</v>
      </c>
    </row>
    <row r="9" spans="1:11" ht="26.4" x14ac:dyDescent="0.25">
      <c r="A9" s="92"/>
      <c r="B9" s="92" t="s">
        <v>6</v>
      </c>
      <c r="C9" s="94" t="s">
        <v>230</v>
      </c>
      <c r="D9" s="92" t="s">
        <v>11</v>
      </c>
      <c r="E9" s="92">
        <v>200000</v>
      </c>
      <c r="F9" s="203">
        <f>SUM(F10:F65)</f>
        <v>44088</v>
      </c>
      <c r="G9" s="203">
        <f>SUM(G10:G15)</f>
        <v>0</v>
      </c>
      <c r="H9" s="203">
        <f>SUM(H10:H15)</f>
        <v>0</v>
      </c>
      <c r="I9" s="203">
        <f>SUM(I10:I15)</f>
        <v>0</v>
      </c>
      <c r="J9" s="203">
        <f>SUM(J10:J65)</f>
        <v>44088</v>
      </c>
      <c r="K9" s="111">
        <f>(J9/E9)</f>
        <v>0.22044</v>
      </c>
    </row>
    <row r="10" spans="1:11" x14ac:dyDescent="0.25">
      <c r="A10" s="100"/>
      <c r="B10" s="100"/>
      <c r="C10" s="112" t="s">
        <v>505</v>
      </c>
      <c r="D10" s="194">
        <v>2021</v>
      </c>
      <c r="E10" s="194" t="s">
        <v>11</v>
      </c>
      <c r="F10" s="200">
        <v>1218</v>
      </c>
      <c r="G10" s="113"/>
      <c r="H10" s="113"/>
      <c r="I10" s="113"/>
      <c r="J10" s="113">
        <f t="shared" ref="J10:J16" si="4">SUM(F10:I10)</f>
        <v>1218</v>
      </c>
      <c r="K10" s="113"/>
    </row>
    <row r="11" spans="1:11" x14ac:dyDescent="0.25">
      <c r="A11" s="100"/>
      <c r="B11" s="100"/>
      <c r="C11" s="112" t="s">
        <v>506</v>
      </c>
      <c r="D11" s="194">
        <v>2021</v>
      </c>
      <c r="E11" s="194" t="s">
        <v>11</v>
      </c>
      <c r="F11" s="200">
        <v>800</v>
      </c>
      <c r="G11" s="113"/>
      <c r="H11" s="113"/>
      <c r="I11" s="113"/>
      <c r="J11" s="113">
        <f t="shared" si="4"/>
        <v>800</v>
      </c>
      <c r="K11" s="113"/>
    </row>
    <row r="12" spans="1:11" x14ac:dyDescent="0.25">
      <c r="A12" s="100"/>
      <c r="B12" s="100"/>
      <c r="C12" s="112" t="s">
        <v>507</v>
      </c>
      <c r="D12" s="194">
        <v>2021</v>
      </c>
      <c r="E12" s="194" t="s">
        <v>11</v>
      </c>
      <c r="F12" s="200">
        <v>10788</v>
      </c>
      <c r="G12" s="113"/>
      <c r="H12" s="113"/>
      <c r="I12" s="113"/>
      <c r="J12" s="113">
        <f t="shared" si="4"/>
        <v>10788</v>
      </c>
      <c r="K12" s="113"/>
    </row>
    <row r="13" spans="1:11" x14ac:dyDescent="0.25">
      <c r="A13" s="100"/>
      <c r="B13" s="100"/>
      <c r="C13" s="112" t="s">
        <v>508</v>
      </c>
      <c r="D13" s="194">
        <v>2021</v>
      </c>
      <c r="E13" s="194" t="s">
        <v>11</v>
      </c>
      <c r="F13" s="200">
        <v>3240</v>
      </c>
      <c r="G13" s="113"/>
      <c r="H13" s="113"/>
      <c r="I13" s="113"/>
      <c r="J13" s="113">
        <f t="shared" si="4"/>
        <v>3240</v>
      </c>
      <c r="K13" s="113"/>
    </row>
    <row r="14" spans="1:11" x14ac:dyDescent="0.25">
      <c r="A14" s="100"/>
      <c r="B14" s="100"/>
      <c r="C14" s="82" t="s">
        <v>505</v>
      </c>
      <c r="D14" s="194">
        <v>2022</v>
      </c>
      <c r="E14" s="194" t="s">
        <v>11</v>
      </c>
      <c r="F14" s="200">
        <v>1218</v>
      </c>
      <c r="G14" s="113"/>
      <c r="H14" s="113"/>
      <c r="I14" s="113"/>
      <c r="J14" s="113">
        <f t="shared" si="4"/>
        <v>1218</v>
      </c>
      <c r="K14" s="113"/>
    </row>
    <row r="15" spans="1:11" x14ac:dyDescent="0.25">
      <c r="A15" s="100"/>
      <c r="B15" s="100"/>
      <c r="C15" s="82" t="s">
        <v>507</v>
      </c>
      <c r="D15" s="194">
        <v>2022</v>
      </c>
      <c r="E15" s="194" t="s">
        <v>11</v>
      </c>
      <c r="F15" s="200">
        <v>8000</v>
      </c>
      <c r="G15" s="113"/>
      <c r="H15" s="113"/>
      <c r="I15" s="113"/>
      <c r="J15" s="113">
        <f t="shared" si="4"/>
        <v>8000</v>
      </c>
      <c r="K15" s="113"/>
    </row>
    <row r="16" spans="1:11" ht="16.2" customHeight="1" x14ac:dyDescent="0.25">
      <c r="A16" s="100"/>
      <c r="B16" s="100"/>
      <c r="C16" s="115" t="s">
        <v>509</v>
      </c>
      <c r="D16" s="194">
        <v>2023</v>
      </c>
      <c r="E16" s="194" t="s">
        <v>11</v>
      </c>
      <c r="F16" s="200">
        <v>1366</v>
      </c>
      <c r="G16" s="113"/>
      <c r="H16" s="113"/>
      <c r="I16" s="113"/>
      <c r="J16" s="113">
        <f t="shared" si="4"/>
        <v>1366</v>
      </c>
      <c r="K16" s="113"/>
    </row>
    <row r="17" spans="1:11" ht="26.4" x14ac:dyDescent="0.25">
      <c r="A17" s="92"/>
      <c r="B17" s="92" t="s">
        <v>7</v>
      </c>
      <c r="C17" s="95" t="s">
        <v>231</v>
      </c>
      <c r="D17" s="92" t="s">
        <v>11</v>
      </c>
      <c r="E17" s="92">
        <v>100000</v>
      </c>
      <c r="F17" s="92">
        <f>SUM(F18:F23)</f>
        <v>8729</v>
      </c>
      <c r="G17" s="92">
        <f>SUM(G18:G23)</f>
        <v>0</v>
      </c>
      <c r="H17" s="92">
        <f>SUM(H18:H23)</f>
        <v>0</v>
      </c>
      <c r="I17" s="92">
        <f>SUM(I18:I23)</f>
        <v>0</v>
      </c>
      <c r="J17" s="92">
        <f>SUM(J18:J23)</f>
        <v>8729</v>
      </c>
      <c r="K17" s="181">
        <f>(J17/E17)</f>
        <v>8.7290000000000006E-2</v>
      </c>
    </row>
    <row r="18" spans="1:11" ht="26.4" x14ac:dyDescent="0.25">
      <c r="A18" s="202"/>
      <c r="B18" s="202"/>
      <c r="C18" s="115" t="s">
        <v>510</v>
      </c>
      <c r="D18" s="194">
        <v>2023</v>
      </c>
      <c r="E18" s="194" t="s">
        <v>11</v>
      </c>
      <c r="F18" s="194">
        <v>8729</v>
      </c>
      <c r="G18" s="202"/>
      <c r="H18" s="202"/>
      <c r="I18" s="202"/>
      <c r="J18" s="196">
        <f>SUM(F18:I18)</f>
        <v>8729</v>
      </c>
      <c r="K18" s="202"/>
    </row>
    <row r="19" spans="1:11" ht="26.4" x14ac:dyDescent="0.25">
      <c r="A19" s="90" t="s">
        <v>513</v>
      </c>
      <c r="B19" s="258" t="s">
        <v>106</v>
      </c>
      <c r="C19" s="258"/>
      <c r="D19" s="90" t="s">
        <v>11</v>
      </c>
      <c r="E19" s="90">
        <f>SUM(E20)</f>
        <v>200000</v>
      </c>
      <c r="F19" s="104">
        <f>F20+F21</f>
        <v>0</v>
      </c>
      <c r="G19" s="104">
        <f>G20+G21</f>
        <v>0</v>
      </c>
      <c r="H19" s="104">
        <f>H20+H21</f>
        <v>0</v>
      </c>
      <c r="I19" s="104">
        <f>I20+I21</f>
        <v>0</v>
      </c>
      <c r="J19" s="104">
        <f>J20+J21</f>
        <v>0</v>
      </c>
      <c r="K19" s="182">
        <f>(J19/E19)</f>
        <v>0</v>
      </c>
    </row>
    <row r="20" spans="1:11" ht="26.4" x14ac:dyDescent="0.25">
      <c r="A20" s="92"/>
      <c r="B20" s="92" t="s">
        <v>6</v>
      </c>
      <c r="C20" s="94" t="s">
        <v>232</v>
      </c>
      <c r="D20" s="92" t="s">
        <v>11</v>
      </c>
      <c r="E20" s="92">
        <v>200000</v>
      </c>
      <c r="F20" s="92">
        <v>0</v>
      </c>
      <c r="G20" s="92">
        <v>0</v>
      </c>
      <c r="H20" s="99">
        <v>0</v>
      </c>
      <c r="I20" s="207">
        <v>0</v>
      </c>
      <c r="J20" s="207">
        <v>0</v>
      </c>
      <c r="K20" s="164"/>
    </row>
    <row r="21" spans="1:11" ht="26.4" x14ac:dyDescent="0.25">
      <c r="A21" s="92"/>
      <c r="B21" s="92" t="s">
        <v>7</v>
      </c>
      <c r="C21" s="95" t="s">
        <v>233</v>
      </c>
      <c r="D21" s="92" t="s">
        <v>11</v>
      </c>
      <c r="E21" s="92">
        <v>100000</v>
      </c>
      <c r="F21" s="92">
        <v>0</v>
      </c>
      <c r="G21" s="92">
        <v>0</v>
      </c>
      <c r="H21" s="99">
        <v>0</v>
      </c>
      <c r="I21" s="207">
        <v>0</v>
      </c>
      <c r="J21" s="207">
        <v>0</v>
      </c>
      <c r="K21" s="164"/>
    </row>
    <row r="22" spans="1:11" ht="26.4" x14ac:dyDescent="0.25">
      <c r="A22" s="90" t="s">
        <v>514</v>
      </c>
      <c r="B22" s="258" t="s">
        <v>107</v>
      </c>
      <c r="C22" s="258"/>
      <c r="D22" s="90" t="s">
        <v>11</v>
      </c>
      <c r="E22" s="90">
        <f>SUM(E23:E24)</f>
        <v>600000</v>
      </c>
      <c r="F22" s="104">
        <f>F23+F24</f>
        <v>0</v>
      </c>
      <c r="G22" s="104">
        <f>G23+G24</f>
        <v>0</v>
      </c>
      <c r="H22" s="104">
        <f>H23+H24</f>
        <v>0</v>
      </c>
      <c r="I22" s="104">
        <f>I23+I24</f>
        <v>0</v>
      </c>
      <c r="J22" s="104">
        <f>J23+J24</f>
        <v>0</v>
      </c>
      <c r="K22" s="182">
        <f>(J22/E22)</f>
        <v>0</v>
      </c>
    </row>
    <row r="23" spans="1:11" ht="26.4" x14ac:dyDescent="0.25">
      <c r="A23" s="92"/>
      <c r="B23" s="92" t="s">
        <v>6</v>
      </c>
      <c r="C23" s="94" t="s">
        <v>234</v>
      </c>
      <c r="D23" s="92" t="s">
        <v>11</v>
      </c>
      <c r="E23" s="92">
        <v>400000</v>
      </c>
      <c r="F23" s="92">
        <v>0</v>
      </c>
      <c r="G23" s="92">
        <v>0</v>
      </c>
      <c r="H23" s="99">
        <v>0</v>
      </c>
      <c r="I23" s="207">
        <v>0</v>
      </c>
      <c r="J23" s="207">
        <v>0</v>
      </c>
      <c r="K23" s="164"/>
    </row>
    <row r="24" spans="1:11" ht="26.4" x14ac:dyDescent="0.25">
      <c r="A24" s="92"/>
      <c r="B24" s="92" t="s">
        <v>7</v>
      </c>
      <c r="C24" s="95" t="s">
        <v>235</v>
      </c>
      <c r="D24" s="92" t="s">
        <v>11</v>
      </c>
      <c r="E24" s="92">
        <v>200000</v>
      </c>
      <c r="F24" s="92">
        <v>0</v>
      </c>
      <c r="G24" s="92">
        <v>0</v>
      </c>
      <c r="H24" s="99">
        <v>0</v>
      </c>
      <c r="I24" s="207">
        <v>0</v>
      </c>
      <c r="J24" s="207">
        <v>0</v>
      </c>
      <c r="K24" s="164"/>
    </row>
    <row r="25" spans="1:11" ht="35.4" customHeight="1" x14ac:dyDescent="0.25">
      <c r="A25" s="269" t="s">
        <v>308</v>
      </c>
      <c r="B25" s="269"/>
      <c r="C25" s="269"/>
      <c r="D25" s="142"/>
      <c r="E25" s="131">
        <f t="shared" ref="E25:J25" si="5">E26+E29+E32</f>
        <v>1600000</v>
      </c>
      <c r="F25" s="131">
        <f t="shared" si="5"/>
        <v>0</v>
      </c>
      <c r="G25" s="131">
        <f t="shared" si="5"/>
        <v>0</v>
      </c>
      <c r="H25" s="131">
        <f t="shared" si="5"/>
        <v>0</v>
      </c>
      <c r="I25" s="131">
        <f t="shared" si="5"/>
        <v>0</v>
      </c>
      <c r="J25" s="131">
        <f t="shared" si="5"/>
        <v>0</v>
      </c>
      <c r="K25" s="184">
        <f>(J25/E25)</f>
        <v>0</v>
      </c>
    </row>
    <row r="26" spans="1:11" ht="26.4" x14ac:dyDescent="0.25">
      <c r="A26" s="90" t="s">
        <v>515</v>
      </c>
      <c r="B26" s="258" t="s">
        <v>236</v>
      </c>
      <c r="C26" s="258"/>
      <c r="D26" s="90" t="s">
        <v>11</v>
      </c>
      <c r="E26" s="90">
        <f>SUM(E27:E28)</f>
        <v>400000</v>
      </c>
      <c r="F26" s="104">
        <f>F27+F28</f>
        <v>0</v>
      </c>
      <c r="G26" s="104">
        <f>G27+G28</f>
        <v>0</v>
      </c>
      <c r="H26" s="104">
        <f>H27+H28</f>
        <v>0</v>
      </c>
      <c r="I26" s="104">
        <f>I27+I28</f>
        <v>0</v>
      </c>
      <c r="J26" s="104">
        <f>J27+J28</f>
        <v>0</v>
      </c>
      <c r="K26" s="182">
        <f>(J26/E26)</f>
        <v>0</v>
      </c>
    </row>
    <row r="27" spans="1:11" ht="26.4" x14ac:dyDescent="0.25">
      <c r="A27" s="91"/>
      <c r="B27" s="92" t="s">
        <v>6</v>
      </c>
      <c r="C27" s="93" t="s">
        <v>237</v>
      </c>
      <c r="D27" s="92" t="s">
        <v>11</v>
      </c>
      <c r="E27" s="92">
        <v>200000</v>
      </c>
      <c r="F27" s="92">
        <v>0</v>
      </c>
      <c r="G27" s="92">
        <v>0</v>
      </c>
      <c r="H27" s="99">
        <v>0</v>
      </c>
      <c r="I27" s="207">
        <v>0</v>
      </c>
      <c r="J27" s="207">
        <v>0</v>
      </c>
      <c r="K27" s="164"/>
    </row>
    <row r="28" spans="1:11" ht="26.4" x14ac:dyDescent="0.25">
      <c r="A28" s="91"/>
      <c r="B28" s="92" t="s">
        <v>7</v>
      </c>
      <c r="C28" s="122" t="s">
        <v>238</v>
      </c>
      <c r="D28" s="92" t="s">
        <v>11</v>
      </c>
      <c r="E28" s="92">
        <v>200000</v>
      </c>
      <c r="F28" s="92">
        <v>0</v>
      </c>
      <c r="G28" s="92">
        <v>0</v>
      </c>
      <c r="H28" s="99">
        <v>0</v>
      </c>
      <c r="I28" s="207">
        <v>0</v>
      </c>
      <c r="J28" s="207">
        <v>0</v>
      </c>
      <c r="K28" s="164"/>
    </row>
    <row r="29" spans="1:11" ht="26.4" x14ac:dyDescent="0.25">
      <c r="A29" s="90" t="s">
        <v>516</v>
      </c>
      <c r="B29" s="258" t="s">
        <v>108</v>
      </c>
      <c r="C29" s="258"/>
      <c r="D29" s="90" t="s">
        <v>11</v>
      </c>
      <c r="E29" s="90">
        <f>SUM(E30:E31)</f>
        <v>800000</v>
      </c>
      <c r="F29" s="104">
        <f>F30+F31</f>
        <v>0</v>
      </c>
      <c r="G29" s="104">
        <f>G30+G31</f>
        <v>0</v>
      </c>
      <c r="H29" s="104">
        <f>H30+H31</f>
        <v>0</v>
      </c>
      <c r="I29" s="104">
        <f>I30+I31</f>
        <v>0</v>
      </c>
      <c r="J29" s="104">
        <f>J30+J31</f>
        <v>0</v>
      </c>
      <c r="K29" s="182">
        <f>(J29/E29)</f>
        <v>0</v>
      </c>
    </row>
    <row r="30" spans="1:11" ht="26.4" x14ac:dyDescent="0.25">
      <c r="A30" s="92"/>
      <c r="B30" s="92" t="s">
        <v>6</v>
      </c>
      <c r="C30" s="94" t="s">
        <v>239</v>
      </c>
      <c r="D30" s="92" t="s">
        <v>11</v>
      </c>
      <c r="E30" s="92">
        <v>400000</v>
      </c>
      <c r="F30" s="92">
        <v>0</v>
      </c>
      <c r="G30" s="92">
        <v>0</v>
      </c>
      <c r="H30" s="99">
        <v>0</v>
      </c>
      <c r="I30" s="207">
        <v>0</v>
      </c>
      <c r="J30" s="207">
        <v>0</v>
      </c>
      <c r="K30" s="164"/>
    </row>
    <row r="31" spans="1:11" ht="26.4" x14ac:dyDescent="0.25">
      <c r="A31" s="92"/>
      <c r="B31" s="92" t="s">
        <v>7</v>
      </c>
      <c r="C31" s="94" t="s">
        <v>240</v>
      </c>
      <c r="D31" s="92" t="s">
        <v>11</v>
      </c>
      <c r="E31" s="92">
        <v>400000</v>
      </c>
      <c r="F31" s="92">
        <v>0</v>
      </c>
      <c r="G31" s="92">
        <v>0</v>
      </c>
      <c r="H31" s="99">
        <v>0</v>
      </c>
      <c r="I31" s="207">
        <v>0</v>
      </c>
      <c r="J31" s="207">
        <v>0</v>
      </c>
      <c r="K31" s="164"/>
    </row>
    <row r="32" spans="1:11" ht="26.4" x14ac:dyDescent="0.25">
      <c r="A32" s="90" t="s">
        <v>517</v>
      </c>
      <c r="B32" s="258" t="s">
        <v>109</v>
      </c>
      <c r="C32" s="258"/>
      <c r="D32" s="90" t="s">
        <v>11</v>
      </c>
      <c r="E32" s="90">
        <f>SUM(E33:E34)</f>
        <v>400000</v>
      </c>
      <c r="F32" s="104">
        <f>F33+F34</f>
        <v>0</v>
      </c>
      <c r="G32" s="104">
        <f>G33+G34</f>
        <v>0</v>
      </c>
      <c r="H32" s="104">
        <f>H33+H34</f>
        <v>0</v>
      </c>
      <c r="I32" s="104">
        <f>I33+I34</f>
        <v>0</v>
      </c>
      <c r="J32" s="104">
        <f>J33+J34</f>
        <v>0</v>
      </c>
      <c r="K32" s="182">
        <f>(J32/E32)</f>
        <v>0</v>
      </c>
    </row>
    <row r="33" spans="1:11" ht="26.4" x14ac:dyDescent="0.25">
      <c r="A33" s="92"/>
      <c r="B33" s="92" t="s">
        <v>6</v>
      </c>
      <c r="C33" s="94" t="s">
        <v>241</v>
      </c>
      <c r="D33" s="92" t="s">
        <v>11</v>
      </c>
      <c r="E33" s="92">
        <v>100000</v>
      </c>
      <c r="F33" s="92">
        <v>0</v>
      </c>
      <c r="G33" s="92">
        <v>0</v>
      </c>
      <c r="H33" s="99">
        <v>0</v>
      </c>
      <c r="I33" s="207">
        <v>0</v>
      </c>
      <c r="J33" s="207">
        <v>0</v>
      </c>
      <c r="K33" s="164"/>
    </row>
    <row r="34" spans="1:11" ht="26.4" x14ac:dyDescent="0.25">
      <c r="A34" s="92"/>
      <c r="B34" s="92" t="s">
        <v>7</v>
      </c>
      <c r="C34" s="95" t="s">
        <v>242</v>
      </c>
      <c r="D34" s="92" t="s">
        <v>11</v>
      </c>
      <c r="E34" s="92">
        <v>300000</v>
      </c>
      <c r="F34" s="92">
        <v>0</v>
      </c>
      <c r="G34" s="92">
        <v>0</v>
      </c>
      <c r="H34" s="99">
        <v>0</v>
      </c>
      <c r="I34" s="207">
        <v>0</v>
      </c>
      <c r="J34" s="207">
        <v>0</v>
      </c>
      <c r="K34" s="164"/>
    </row>
  </sheetData>
  <mergeCells count="11">
    <mergeCell ref="B8:C8"/>
    <mergeCell ref="A4:C4"/>
    <mergeCell ref="B5:C5"/>
    <mergeCell ref="A1:K1"/>
    <mergeCell ref="A2:C2"/>
    <mergeCell ref="B32:C32"/>
    <mergeCell ref="B19:C19"/>
    <mergeCell ref="B22:C22"/>
    <mergeCell ref="A25:C25"/>
    <mergeCell ref="B26:C26"/>
    <mergeCell ref="B29:C29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24" workbookViewId="0">
      <selection activeCell="F45" sqref="F45"/>
    </sheetView>
  </sheetViews>
  <sheetFormatPr defaultRowHeight="14.4" x14ac:dyDescent="0.3"/>
  <cols>
    <col min="1" max="1" width="19.6640625" customWidth="1"/>
    <col min="2" max="2" width="11.33203125" customWidth="1"/>
    <col min="3" max="3" width="12.21875" customWidth="1"/>
    <col min="4" max="4" width="13.88671875" customWidth="1"/>
    <col min="5" max="5" width="13.33203125" customWidth="1"/>
    <col min="6" max="6" width="11.109375" customWidth="1"/>
  </cols>
  <sheetData>
    <row r="1" spans="1:6" ht="93" thickBot="1" x14ac:dyDescent="0.35">
      <c r="A1" s="321" t="s">
        <v>576</v>
      </c>
      <c r="B1" s="320" t="s">
        <v>575</v>
      </c>
      <c r="C1" s="320" t="s">
        <v>574</v>
      </c>
      <c r="D1" s="319" t="s">
        <v>573</v>
      </c>
      <c r="E1" s="319" t="s">
        <v>572</v>
      </c>
      <c r="F1" s="318" t="s">
        <v>571</v>
      </c>
    </row>
    <row r="2" spans="1:6" ht="15" thickBot="1" x14ac:dyDescent="0.35">
      <c r="A2" s="317" t="s">
        <v>570</v>
      </c>
      <c r="B2" s="316" t="s">
        <v>11</v>
      </c>
      <c r="C2" s="305">
        <v>25316000</v>
      </c>
      <c r="D2" s="315">
        <v>142</v>
      </c>
      <c r="E2" s="314">
        <v>9055064</v>
      </c>
      <c r="F2" s="304">
        <v>0.36</v>
      </c>
    </row>
    <row r="3" spans="1:6" ht="15" thickBot="1" x14ac:dyDescent="0.35">
      <c r="A3" s="303" t="s">
        <v>569</v>
      </c>
      <c r="B3" s="302"/>
      <c r="C3" s="301">
        <v>6400000</v>
      </c>
      <c r="D3" s="301">
        <v>86</v>
      </c>
      <c r="E3" s="301">
        <v>5169459</v>
      </c>
      <c r="F3" s="300">
        <v>0.81</v>
      </c>
    </row>
    <row r="4" spans="1:6" ht="27" thickBot="1" x14ac:dyDescent="0.35">
      <c r="A4" s="299" t="s">
        <v>568</v>
      </c>
      <c r="B4" s="313">
        <v>1</v>
      </c>
      <c r="C4" s="312" t="s">
        <v>11</v>
      </c>
      <c r="D4" s="313">
        <v>6</v>
      </c>
      <c r="E4" s="312" t="s">
        <v>11</v>
      </c>
      <c r="F4" s="312" t="s">
        <v>11</v>
      </c>
    </row>
    <row r="5" spans="1:6" ht="27" thickBot="1" x14ac:dyDescent="0.35">
      <c r="A5" s="299" t="s">
        <v>567</v>
      </c>
      <c r="B5" s="313">
        <v>2</v>
      </c>
      <c r="C5" s="312" t="s">
        <v>11</v>
      </c>
      <c r="D5" s="313">
        <v>80</v>
      </c>
      <c r="E5" s="312" t="s">
        <v>11</v>
      </c>
      <c r="F5" s="312" t="s">
        <v>11</v>
      </c>
    </row>
    <row r="6" spans="1:6" ht="15" thickBot="1" x14ac:dyDescent="0.35">
      <c r="A6" s="303" t="s">
        <v>566</v>
      </c>
      <c r="B6" s="302"/>
      <c r="C6" s="301">
        <v>5100000</v>
      </c>
      <c r="D6" s="301">
        <v>5</v>
      </c>
      <c r="E6" s="301">
        <v>2296045</v>
      </c>
      <c r="F6" s="300">
        <v>0.45</v>
      </c>
    </row>
    <row r="7" spans="1:6" ht="27" thickBot="1" x14ac:dyDescent="0.35">
      <c r="A7" s="299" t="s">
        <v>565</v>
      </c>
      <c r="B7" s="298">
        <v>2</v>
      </c>
      <c r="C7" s="297"/>
      <c r="D7" s="298">
        <v>5</v>
      </c>
      <c r="E7" s="297"/>
      <c r="F7" s="297"/>
    </row>
    <row r="8" spans="1:6" ht="27" thickBot="1" x14ac:dyDescent="0.35">
      <c r="A8" s="299" t="s">
        <v>564</v>
      </c>
      <c r="B8" s="298">
        <v>1</v>
      </c>
      <c r="C8" s="297"/>
      <c r="D8" s="298">
        <v>0</v>
      </c>
      <c r="E8" s="297"/>
      <c r="F8" s="297"/>
    </row>
    <row r="9" spans="1:6" ht="27" thickBot="1" x14ac:dyDescent="0.35">
      <c r="A9" s="299" t="s">
        <v>36</v>
      </c>
      <c r="B9" s="298">
        <v>1</v>
      </c>
      <c r="C9" s="297"/>
      <c r="D9" s="298">
        <v>0</v>
      </c>
      <c r="E9" s="297"/>
      <c r="F9" s="297"/>
    </row>
    <row r="10" spans="1:6" ht="15" thickBot="1" x14ac:dyDescent="0.35">
      <c r="A10" s="303" t="s">
        <v>563</v>
      </c>
      <c r="B10" s="302"/>
      <c r="C10" s="301">
        <v>6166000</v>
      </c>
      <c r="D10" s="301">
        <v>14</v>
      </c>
      <c r="E10" s="301">
        <v>371622</v>
      </c>
      <c r="F10" s="300">
        <v>0.06</v>
      </c>
    </row>
    <row r="11" spans="1:6" ht="27" thickBot="1" x14ac:dyDescent="0.35">
      <c r="A11" s="299" t="s">
        <v>40</v>
      </c>
      <c r="B11" s="298">
        <v>2</v>
      </c>
      <c r="C11" s="297"/>
      <c r="D11" s="298">
        <v>0</v>
      </c>
      <c r="E11" s="297"/>
      <c r="F11" s="297"/>
    </row>
    <row r="12" spans="1:6" ht="27" thickBot="1" x14ac:dyDescent="0.35">
      <c r="A12" s="299" t="s">
        <v>562</v>
      </c>
      <c r="B12" s="298">
        <v>2</v>
      </c>
      <c r="C12" s="297"/>
      <c r="D12" s="298">
        <v>12</v>
      </c>
      <c r="E12" s="297"/>
      <c r="F12" s="297"/>
    </row>
    <row r="13" spans="1:6" ht="27" thickBot="1" x14ac:dyDescent="0.35">
      <c r="A13" s="299" t="s">
        <v>561</v>
      </c>
      <c r="B13" s="298">
        <v>2</v>
      </c>
      <c r="C13" s="297"/>
      <c r="D13" s="298">
        <v>2</v>
      </c>
      <c r="E13" s="297"/>
      <c r="F13" s="297"/>
    </row>
    <row r="14" spans="1:6" ht="27" thickBot="1" x14ac:dyDescent="0.35">
      <c r="A14" s="299" t="s">
        <v>43</v>
      </c>
      <c r="B14" s="298">
        <v>2</v>
      </c>
      <c r="C14" s="297" t="s">
        <v>11</v>
      </c>
      <c r="D14" s="298">
        <v>0</v>
      </c>
      <c r="E14" s="297"/>
      <c r="F14" s="297"/>
    </row>
    <row r="15" spans="1:6" ht="15" thickBot="1" x14ac:dyDescent="0.35">
      <c r="A15" s="303" t="s">
        <v>560</v>
      </c>
      <c r="B15" s="302"/>
      <c r="C15" s="301">
        <v>2600000</v>
      </c>
      <c r="D15" s="301">
        <v>28</v>
      </c>
      <c r="E15" s="301">
        <v>1117052</v>
      </c>
      <c r="F15" s="300">
        <v>0.44</v>
      </c>
    </row>
    <row r="16" spans="1:6" ht="27" thickBot="1" x14ac:dyDescent="0.35">
      <c r="A16" s="299" t="s">
        <v>47</v>
      </c>
      <c r="B16" s="298">
        <v>2</v>
      </c>
      <c r="C16" s="297"/>
      <c r="D16" s="298">
        <v>18</v>
      </c>
      <c r="E16" s="297"/>
      <c r="F16" s="297"/>
    </row>
    <row r="17" spans="1:6" ht="27" thickBot="1" x14ac:dyDescent="0.35">
      <c r="A17" s="299" t="s">
        <v>559</v>
      </c>
      <c r="B17" s="298">
        <v>3</v>
      </c>
      <c r="C17" s="297"/>
      <c r="D17" s="298">
        <v>10</v>
      </c>
      <c r="E17" s="297"/>
      <c r="F17" s="297"/>
    </row>
    <row r="18" spans="1:6" ht="15" thickBot="1" x14ac:dyDescent="0.35">
      <c r="A18" s="303" t="s">
        <v>558</v>
      </c>
      <c r="B18" s="302"/>
      <c r="C18" s="301">
        <v>1350000</v>
      </c>
      <c r="D18" s="301">
        <v>0</v>
      </c>
      <c r="E18" s="301">
        <v>0</v>
      </c>
      <c r="F18" s="300">
        <v>0</v>
      </c>
    </row>
    <row r="19" spans="1:6" ht="27" thickBot="1" x14ac:dyDescent="0.35">
      <c r="A19" s="299" t="s">
        <v>49</v>
      </c>
      <c r="B19" s="298">
        <v>2</v>
      </c>
      <c r="C19" s="297"/>
      <c r="D19" s="298">
        <v>0</v>
      </c>
      <c r="E19" s="297"/>
      <c r="F19" s="297"/>
    </row>
    <row r="20" spans="1:6" ht="27" thickBot="1" x14ac:dyDescent="0.35">
      <c r="A20" s="299" t="s">
        <v>557</v>
      </c>
      <c r="B20" s="298">
        <v>2</v>
      </c>
      <c r="C20" s="297"/>
      <c r="D20" s="298">
        <v>0</v>
      </c>
      <c r="E20" s="297"/>
      <c r="F20" s="297"/>
    </row>
    <row r="21" spans="1:6" ht="27" thickBot="1" x14ac:dyDescent="0.35">
      <c r="A21" s="299" t="s">
        <v>556</v>
      </c>
      <c r="B21" s="298">
        <v>2</v>
      </c>
      <c r="C21" s="297"/>
      <c r="D21" s="298">
        <v>0</v>
      </c>
      <c r="E21" s="297"/>
      <c r="F21" s="297"/>
    </row>
    <row r="22" spans="1:6" ht="15" thickBot="1" x14ac:dyDescent="0.35">
      <c r="A22" s="303" t="s">
        <v>555</v>
      </c>
      <c r="B22" s="302"/>
      <c r="C22" s="301">
        <v>3700000</v>
      </c>
      <c r="D22" s="301">
        <v>9</v>
      </c>
      <c r="E22" s="301">
        <v>85366</v>
      </c>
      <c r="F22" s="300">
        <v>0.02</v>
      </c>
    </row>
    <row r="23" spans="1:6" ht="27" thickBot="1" x14ac:dyDescent="0.35">
      <c r="A23" s="299" t="s">
        <v>54</v>
      </c>
      <c r="B23" s="298">
        <v>2</v>
      </c>
      <c r="C23" s="297"/>
      <c r="D23" s="298">
        <v>0</v>
      </c>
      <c r="E23" s="297"/>
      <c r="F23" s="297"/>
    </row>
    <row r="24" spans="1:6" ht="27" thickBot="1" x14ac:dyDescent="0.35">
      <c r="A24" s="299" t="s">
        <v>554</v>
      </c>
      <c r="B24" s="298">
        <v>1</v>
      </c>
      <c r="C24" s="297"/>
      <c r="D24" s="298">
        <v>0</v>
      </c>
      <c r="E24" s="297"/>
      <c r="F24" s="297"/>
    </row>
    <row r="25" spans="1:6" ht="27" thickBot="1" x14ac:dyDescent="0.35">
      <c r="A25" s="299" t="s">
        <v>553</v>
      </c>
      <c r="B25" s="298">
        <v>1</v>
      </c>
      <c r="C25" s="297"/>
      <c r="D25" s="298">
        <v>6</v>
      </c>
      <c r="E25" s="297"/>
      <c r="F25" s="297"/>
    </row>
    <row r="26" spans="1:6" ht="27" thickBot="1" x14ac:dyDescent="0.35">
      <c r="A26" s="299" t="s">
        <v>59</v>
      </c>
      <c r="B26" s="298">
        <v>2</v>
      </c>
      <c r="C26" s="297"/>
      <c r="D26" s="298">
        <v>0</v>
      </c>
      <c r="E26" s="297"/>
      <c r="F26" s="297"/>
    </row>
    <row r="27" spans="1:6" ht="27" thickBot="1" x14ac:dyDescent="0.35">
      <c r="A27" s="311" t="s">
        <v>61</v>
      </c>
      <c r="B27" s="310">
        <v>3</v>
      </c>
      <c r="C27" s="309"/>
      <c r="D27" s="310">
        <v>3</v>
      </c>
      <c r="E27" s="309"/>
      <c r="F27" s="309"/>
    </row>
    <row r="28" spans="1:6" ht="27" thickBot="1" x14ac:dyDescent="0.35">
      <c r="A28" s="308" t="s">
        <v>552</v>
      </c>
      <c r="B28" s="307"/>
      <c r="C28" s="306">
        <v>6460000</v>
      </c>
      <c r="D28" s="307"/>
      <c r="E28" s="307"/>
      <c r="F28" s="304">
        <v>0</v>
      </c>
    </row>
    <row r="29" spans="1:6" ht="15" thickBot="1" x14ac:dyDescent="0.35">
      <c r="A29" s="303" t="s">
        <v>551</v>
      </c>
      <c r="B29" s="302"/>
      <c r="C29" s="301">
        <v>180000</v>
      </c>
      <c r="D29" s="301">
        <v>0</v>
      </c>
      <c r="E29" s="301">
        <v>0</v>
      </c>
      <c r="F29" s="300">
        <v>0</v>
      </c>
    </row>
    <row r="30" spans="1:6" ht="27" thickBot="1" x14ac:dyDescent="0.35">
      <c r="A30" s="299" t="s">
        <v>550</v>
      </c>
      <c r="B30" s="298">
        <v>2</v>
      </c>
      <c r="C30" s="297"/>
      <c r="D30" s="298">
        <v>0</v>
      </c>
      <c r="E30" s="297"/>
      <c r="F30" s="297"/>
    </row>
    <row r="31" spans="1:6" ht="15" thickBot="1" x14ac:dyDescent="0.35">
      <c r="A31" s="303" t="s">
        <v>549</v>
      </c>
      <c r="B31" s="302"/>
      <c r="C31" s="301">
        <v>4000000</v>
      </c>
      <c r="D31" s="301">
        <v>0</v>
      </c>
      <c r="E31" s="301">
        <v>0</v>
      </c>
      <c r="F31" s="300">
        <v>0</v>
      </c>
    </row>
    <row r="32" spans="1:6" ht="27" thickBot="1" x14ac:dyDescent="0.35">
      <c r="A32" s="299" t="s">
        <v>548</v>
      </c>
      <c r="B32" s="298">
        <v>2</v>
      </c>
      <c r="C32" s="297"/>
      <c r="D32" s="298">
        <v>0</v>
      </c>
      <c r="E32" s="297"/>
      <c r="F32" s="297"/>
    </row>
    <row r="33" spans="1:6" ht="27" thickBot="1" x14ac:dyDescent="0.35">
      <c r="A33" s="299" t="s">
        <v>67</v>
      </c>
      <c r="B33" s="298">
        <v>3</v>
      </c>
      <c r="C33" s="297"/>
      <c r="D33" s="298">
        <v>0</v>
      </c>
      <c r="E33" s="297"/>
      <c r="F33" s="297"/>
    </row>
    <row r="34" spans="1:6" ht="27" thickBot="1" x14ac:dyDescent="0.35">
      <c r="A34" s="299" t="s">
        <v>68</v>
      </c>
      <c r="B34" s="298">
        <v>2</v>
      </c>
      <c r="C34" s="297"/>
      <c r="D34" s="298">
        <v>0</v>
      </c>
      <c r="E34" s="297"/>
      <c r="F34" s="297"/>
    </row>
    <row r="35" spans="1:6" ht="15" thickBot="1" x14ac:dyDescent="0.35">
      <c r="A35" s="303" t="s">
        <v>547</v>
      </c>
      <c r="B35" s="302"/>
      <c r="C35" s="301">
        <v>1900000</v>
      </c>
      <c r="D35" s="301">
        <v>0</v>
      </c>
      <c r="E35" s="301">
        <v>0</v>
      </c>
      <c r="F35" s="300">
        <v>0</v>
      </c>
    </row>
    <row r="36" spans="1:6" ht="27" thickBot="1" x14ac:dyDescent="0.35">
      <c r="A36" s="299" t="s">
        <v>546</v>
      </c>
      <c r="B36" s="298">
        <v>2</v>
      </c>
      <c r="C36" s="297"/>
      <c r="D36" s="298">
        <v>0</v>
      </c>
      <c r="E36" s="297"/>
      <c r="F36" s="297"/>
    </row>
    <row r="37" spans="1:6" ht="27" thickBot="1" x14ac:dyDescent="0.35">
      <c r="A37" s="299" t="s">
        <v>545</v>
      </c>
      <c r="B37" s="298">
        <v>2</v>
      </c>
      <c r="C37" s="297"/>
      <c r="D37" s="298">
        <v>0</v>
      </c>
      <c r="E37" s="297"/>
      <c r="F37" s="297"/>
    </row>
    <row r="38" spans="1:6" ht="15" thickBot="1" x14ac:dyDescent="0.35">
      <c r="A38" s="303" t="s">
        <v>544</v>
      </c>
      <c r="B38" s="302"/>
      <c r="C38" s="301">
        <v>380000</v>
      </c>
      <c r="D38" s="302"/>
      <c r="E38" s="301">
        <v>0</v>
      </c>
      <c r="F38" s="300">
        <v>0</v>
      </c>
    </row>
    <row r="39" spans="1:6" ht="27" thickBot="1" x14ac:dyDescent="0.35">
      <c r="A39" s="299" t="s">
        <v>72</v>
      </c>
      <c r="B39" s="298">
        <v>2</v>
      </c>
      <c r="C39" s="297"/>
      <c r="D39" s="298">
        <v>0</v>
      </c>
      <c r="E39" s="297"/>
      <c r="F39" s="297"/>
    </row>
    <row r="40" spans="1:6" ht="27" thickBot="1" x14ac:dyDescent="0.35">
      <c r="A40" s="311" t="s">
        <v>73</v>
      </c>
      <c r="B40" s="310">
        <v>2</v>
      </c>
      <c r="C40" s="309"/>
      <c r="D40" s="310">
        <v>0</v>
      </c>
      <c r="E40" s="309"/>
      <c r="F40" s="309"/>
    </row>
    <row r="41" spans="1:6" ht="27" thickBot="1" x14ac:dyDescent="0.35">
      <c r="A41" s="308" t="s">
        <v>543</v>
      </c>
      <c r="B41" s="307"/>
      <c r="C41" s="306">
        <v>14140000</v>
      </c>
      <c r="D41" s="306" t="s">
        <v>542</v>
      </c>
      <c r="E41" s="305">
        <v>6901310</v>
      </c>
      <c r="F41" s="304">
        <v>0.49</v>
      </c>
    </row>
    <row r="42" spans="1:6" ht="15" thickBot="1" x14ac:dyDescent="0.35">
      <c r="A42" s="303" t="s">
        <v>541</v>
      </c>
      <c r="B42" s="302"/>
      <c r="C42" s="301">
        <v>2270000</v>
      </c>
      <c r="D42" s="301">
        <v>12</v>
      </c>
      <c r="E42" s="301">
        <v>2245738</v>
      </c>
      <c r="F42" s="300">
        <v>0.99</v>
      </c>
    </row>
    <row r="43" spans="1:6" ht="27" thickBot="1" x14ac:dyDescent="0.35">
      <c r="A43" s="299" t="s">
        <v>540</v>
      </c>
      <c r="B43" s="298">
        <v>4</v>
      </c>
      <c r="C43" s="297"/>
      <c r="D43" s="298">
        <v>0</v>
      </c>
      <c r="E43" s="297"/>
      <c r="F43" s="297"/>
    </row>
    <row r="44" spans="1:6" ht="27" thickBot="1" x14ac:dyDescent="0.35">
      <c r="A44" s="299" t="s">
        <v>539</v>
      </c>
      <c r="B44" s="298">
        <v>3</v>
      </c>
      <c r="C44" s="297"/>
      <c r="D44" s="298">
        <v>12</v>
      </c>
      <c r="E44" s="297"/>
      <c r="F44" s="297"/>
    </row>
    <row r="45" spans="1:6" ht="27" thickBot="1" x14ac:dyDescent="0.35">
      <c r="A45" s="299" t="s">
        <v>85</v>
      </c>
      <c r="B45" s="298">
        <v>2</v>
      </c>
      <c r="C45" s="297"/>
      <c r="D45" s="298">
        <v>0</v>
      </c>
      <c r="E45" s="297"/>
      <c r="F45" s="297"/>
    </row>
    <row r="46" spans="1:6" ht="15" thickBot="1" x14ac:dyDescent="0.35">
      <c r="A46" s="303" t="s">
        <v>538</v>
      </c>
      <c r="B46" s="302"/>
      <c r="C46" s="301">
        <v>700000</v>
      </c>
      <c r="D46" s="301">
        <v>7</v>
      </c>
      <c r="E46" s="301">
        <v>62313</v>
      </c>
      <c r="F46" s="300">
        <v>0.09</v>
      </c>
    </row>
    <row r="47" spans="1:6" ht="27" thickBot="1" x14ac:dyDescent="0.35">
      <c r="A47" s="299" t="s">
        <v>537</v>
      </c>
      <c r="B47" s="298">
        <v>2</v>
      </c>
      <c r="C47" s="297"/>
      <c r="D47" s="298">
        <v>7</v>
      </c>
      <c r="E47" s="297"/>
      <c r="F47" s="297"/>
    </row>
    <row r="48" spans="1:6" ht="27" thickBot="1" x14ac:dyDescent="0.35">
      <c r="A48" s="299" t="s">
        <v>536</v>
      </c>
      <c r="B48" s="298">
        <v>1</v>
      </c>
      <c r="C48" s="297"/>
      <c r="D48" s="298">
        <v>0</v>
      </c>
      <c r="E48" s="297"/>
      <c r="F48" s="297"/>
    </row>
    <row r="49" spans="1:6" ht="27" thickBot="1" x14ac:dyDescent="0.35">
      <c r="A49" s="299" t="s">
        <v>535</v>
      </c>
      <c r="B49" s="298">
        <v>1</v>
      </c>
      <c r="C49" s="297"/>
      <c r="D49" s="298">
        <v>0</v>
      </c>
      <c r="E49" s="297"/>
      <c r="F49" s="297"/>
    </row>
    <row r="50" spans="1:6" ht="15" thickBot="1" x14ac:dyDescent="0.35">
      <c r="A50" s="303" t="s">
        <v>534</v>
      </c>
      <c r="B50" s="302"/>
      <c r="C50" s="301">
        <v>2350000</v>
      </c>
      <c r="D50" s="301">
        <v>5</v>
      </c>
      <c r="E50" s="301">
        <v>322207</v>
      </c>
      <c r="F50" s="300">
        <v>0.14000000000000001</v>
      </c>
    </row>
    <row r="51" spans="1:6" ht="27" thickBot="1" x14ac:dyDescent="0.35">
      <c r="A51" s="299" t="s">
        <v>89</v>
      </c>
      <c r="B51" s="298">
        <v>2</v>
      </c>
      <c r="C51" s="297"/>
      <c r="D51" s="298">
        <v>4</v>
      </c>
      <c r="E51" s="297"/>
      <c r="F51" s="297"/>
    </row>
    <row r="52" spans="1:6" ht="27" thickBot="1" x14ac:dyDescent="0.35">
      <c r="A52" s="299" t="s">
        <v>90</v>
      </c>
      <c r="B52" s="298">
        <v>2</v>
      </c>
      <c r="C52" s="297"/>
      <c r="D52" s="298">
        <v>0</v>
      </c>
      <c r="E52" s="297"/>
      <c r="F52" s="297"/>
    </row>
    <row r="53" spans="1:6" ht="27" thickBot="1" x14ac:dyDescent="0.35">
      <c r="A53" s="299" t="s">
        <v>95</v>
      </c>
      <c r="B53" s="298">
        <v>2</v>
      </c>
      <c r="C53" s="297"/>
      <c r="D53" s="298">
        <v>1</v>
      </c>
      <c r="E53" s="297"/>
      <c r="F53" s="297"/>
    </row>
    <row r="54" spans="1:6" ht="15" thickBot="1" x14ac:dyDescent="0.35">
      <c r="A54" s="303" t="s">
        <v>533</v>
      </c>
      <c r="B54" s="302"/>
      <c r="C54" s="301">
        <v>1620000</v>
      </c>
      <c r="D54" s="301">
        <v>6</v>
      </c>
      <c r="E54" s="301">
        <v>209514</v>
      </c>
      <c r="F54" s="300">
        <v>0.13</v>
      </c>
    </row>
    <row r="55" spans="1:6" ht="27" thickBot="1" x14ac:dyDescent="0.35">
      <c r="A55" s="299" t="s">
        <v>92</v>
      </c>
      <c r="B55" s="298">
        <v>2</v>
      </c>
      <c r="C55" s="297"/>
      <c r="D55" s="298">
        <v>3</v>
      </c>
      <c r="E55" s="297"/>
      <c r="F55" s="297"/>
    </row>
    <row r="56" spans="1:6" ht="27" thickBot="1" x14ac:dyDescent="0.35">
      <c r="A56" s="299" t="s">
        <v>93</v>
      </c>
      <c r="B56" s="298">
        <v>2</v>
      </c>
      <c r="C56" s="297"/>
      <c r="D56" s="298">
        <v>3</v>
      </c>
      <c r="E56" s="297"/>
      <c r="F56" s="297"/>
    </row>
    <row r="57" spans="1:6" ht="27" thickBot="1" x14ac:dyDescent="0.35">
      <c r="A57" s="299" t="s">
        <v>94</v>
      </c>
      <c r="B57" s="298">
        <v>2</v>
      </c>
      <c r="C57" s="297"/>
      <c r="D57" s="298">
        <v>0</v>
      </c>
      <c r="E57" s="297"/>
      <c r="F57" s="297"/>
    </row>
    <row r="58" spans="1:6" ht="15" thickBot="1" x14ac:dyDescent="0.35">
      <c r="A58" s="303" t="s">
        <v>532</v>
      </c>
      <c r="B58" s="302"/>
      <c r="C58" s="301">
        <v>1400000</v>
      </c>
      <c r="D58" s="301">
        <v>4</v>
      </c>
      <c r="E58" s="301">
        <v>51403</v>
      </c>
      <c r="F58" s="300">
        <v>0.04</v>
      </c>
    </row>
    <row r="59" spans="1:6" ht="27" thickBot="1" x14ac:dyDescent="0.35">
      <c r="A59" s="299" t="s">
        <v>299</v>
      </c>
      <c r="B59" s="298">
        <v>1</v>
      </c>
      <c r="C59" s="297"/>
      <c r="D59" s="298">
        <v>1</v>
      </c>
      <c r="E59" s="297"/>
      <c r="F59" s="297"/>
    </row>
    <row r="60" spans="1:6" ht="27" thickBot="1" x14ac:dyDescent="0.35">
      <c r="A60" s="299" t="s">
        <v>300</v>
      </c>
      <c r="B60" s="298">
        <v>2</v>
      </c>
      <c r="C60" s="297"/>
      <c r="D60" s="298">
        <v>1</v>
      </c>
      <c r="E60" s="297"/>
      <c r="F60" s="297"/>
    </row>
    <row r="61" spans="1:6" ht="27" thickBot="1" x14ac:dyDescent="0.35">
      <c r="A61" s="299" t="s">
        <v>301</v>
      </c>
      <c r="B61" s="298">
        <v>2</v>
      </c>
      <c r="C61" s="297"/>
      <c r="D61" s="298">
        <v>2</v>
      </c>
      <c r="E61" s="297"/>
      <c r="F61" s="297"/>
    </row>
    <row r="62" spans="1:6" ht="15" thickBot="1" x14ac:dyDescent="0.35">
      <c r="A62" s="303" t="s">
        <v>531</v>
      </c>
      <c r="B62" s="302"/>
      <c r="C62" s="301">
        <v>5800000</v>
      </c>
      <c r="D62" s="301">
        <v>29</v>
      </c>
      <c r="E62" s="301">
        <v>3996776</v>
      </c>
      <c r="F62" s="300">
        <v>0.69</v>
      </c>
    </row>
    <row r="63" spans="1:6" ht="27" thickBot="1" x14ac:dyDescent="0.35">
      <c r="A63" s="299" t="s">
        <v>302</v>
      </c>
      <c r="B63" s="298">
        <v>2</v>
      </c>
      <c r="C63" s="297"/>
      <c r="D63" s="298">
        <v>2</v>
      </c>
      <c r="E63" s="297"/>
      <c r="F63" s="297"/>
    </row>
    <row r="64" spans="1:6" ht="27" thickBot="1" x14ac:dyDescent="0.35">
      <c r="A64" s="299" t="s">
        <v>303</v>
      </c>
      <c r="B64" s="298">
        <v>2</v>
      </c>
      <c r="C64" s="297"/>
      <c r="D64" s="298">
        <v>13</v>
      </c>
      <c r="E64" s="297"/>
      <c r="F64" s="297"/>
    </row>
    <row r="65" spans="1:6" ht="27" thickBot="1" x14ac:dyDescent="0.35">
      <c r="A65" s="299" t="s">
        <v>304</v>
      </c>
      <c r="B65" s="298">
        <v>2</v>
      </c>
      <c r="C65" s="297"/>
      <c r="D65" s="298">
        <v>0</v>
      </c>
      <c r="E65" s="297"/>
      <c r="F65" s="297"/>
    </row>
    <row r="66" spans="1:6" ht="27" thickBot="1" x14ac:dyDescent="0.35">
      <c r="A66" s="299" t="s">
        <v>305</v>
      </c>
      <c r="B66" s="298">
        <v>2</v>
      </c>
      <c r="C66" s="297"/>
      <c r="D66" s="298">
        <v>14</v>
      </c>
      <c r="E66" s="297"/>
      <c r="F66" s="297"/>
    </row>
    <row r="67" spans="1:6" ht="27" thickBot="1" x14ac:dyDescent="0.35">
      <c r="A67" s="311" t="s">
        <v>306</v>
      </c>
      <c r="B67" s="310">
        <v>2</v>
      </c>
      <c r="C67" s="309"/>
      <c r="D67" s="310">
        <v>0</v>
      </c>
      <c r="E67" s="309"/>
      <c r="F67" s="309"/>
    </row>
    <row r="68" spans="1:6" ht="27" thickBot="1" x14ac:dyDescent="0.35">
      <c r="A68" s="308" t="s">
        <v>530</v>
      </c>
      <c r="B68" s="307"/>
      <c r="C68" s="306">
        <v>2700000</v>
      </c>
      <c r="D68" s="306" t="s">
        <v>529</v>
      </c>
      <c r="E68" s="305">
        <v>52917</v>
      </c>
      <c r="F68" s="304">
        <v>0.02</v>
      </c>
    </row>
    <row r="69" spans="1:6" ht="15" thickBot="1" x14ac:dyDescent="0.35">
      <c r="A69" s="303" t="s">
        <v>528</v>
      </c>
      <c r="B69" s="302"/>
      <c r="C69" s="301">
        <v>1100000</v>
      </c>
      <c r="D69" s="301">
        <v>8</v>
      </c>
      <c r="E69" s="301">
        <v>52917</v>
      </c>
      <c r="F69" s="300">
        <v>0.05</v>
      </c>
    </row>
    <row r="70" spans="1:6" ht="27" thickBot="1" x14ac:dyDescent="0.35">
      <c r="A70" s="299" t="s">
        <v>527</v>
      </c>
      <c r="B70" s="298">
        <v>2</v>
      </c>
      <c r="C70" s="297"/>
      <c r="D70" s="298">
        <v>0</v>
      </c>
      <c r="E70" s="297"/>
      <c r="F70" s="297"/>
    </row>
    <row r="71" spans="1:6" ht="27" thickBot="1" x14ac:dyDescent="0.35">
      <c r="A71" s="299" t="s">
        <v>526</v>
      </c>
      <c r="B71" s="298">
        <v>2</v>
      </c>
      <c r="C71" s="297"/>
      <c r="D71" s="298">
        <v>8</v>
      </c>
      <c r="E71" s="297"/>
      <c r="F71" s="297"/>
    </row>
    <row r="72" spans="1:6" ht="27" thickBot="1" x14ac:dyDescent="0.35">
      <c r="A72" s="299" t="s">
        <v>525</v>
      </c>
      <c r="B72" s="298">
        <v>2</v>
      </c>
      <c r="C72" s="297"/>
      <c r="D72" s="298">
        <v>0</v>
      </c>
      <c r="E72" s="297"/>
      <c r="F72" s="297"/>
    </row>
    <row r="73" spans="1:6" ht="27" thickBot="1" x14ac:dyDescent="0.35">
      <c r="A73" s="299" t="s">
        <v>524</v>
      </c>
      <c r="B73" s="298">
        <v>2</v>
      </c>
      <c r="C73" s="297"/>
      <c r="D73" s="298">
        <v>0</v>
      </c>
      <c r="E73" s="297"/>
      <c r="F73" s="297"/>
    </row>
    <row r="74" spans="1:6" ht="15" thickBot="1" x14ac:dyDescent="0.35">
      <c r="A74" s="303" t="s">
        <v>523</v>
      </c>
      <c r="B74" s="302"/>
      <c r="C74" s="301">
        <v>1600000</v>
      </c>
      <c r="D74" s="301">
        <v>0</v>
      </c>
      <c r="E74" s="301">
        <v>0</v>
      </c>
      <c r="F74" s="300">
        <v>0</v>
      </c>
    </row>
    <row r="75" spans="1:6" ht="27" thickBot="1" x14ac:dyDescent="0.35">
      <c r="A75" s="299" t="s">
        <v>515</v>
      </c>
      <c r="B75" s="298">
        <v>2</v>
      </c>
      <c r="C75" s="297"/>
      <c r="D75" s="298">
        <v>0</v>
      </c>
      <c r="E75" s="297"/>
      <c r="F75" s="297"/>
    </row>
    <row r="76" spans="1:6" ht="27" thickBot="1" x14ac:dyDescent="0.35">
      <c r="A76" s="299" t="s">
        <v>516</v>
      </c>
      <c r="B76" s="298">
        <v>2</v>
      </c>
      <c r="C76" s="297"/>
      <c r="D76" s="298">
        <v>0</v>
      </c>
      <c r="E76" s="297"/>
      <c r="F76" s="297"/>
    </row>
    <row r="77" spans="1:6" ht="27" thickBot="1" x14ac:dyDescent="0.35">
      <c r="A77" s="299" t="s">
        <v>517</v>
      </c>
      <c r="B77" s="298">
        <v>2</v>
      </c>
      <c r="C77" s="297"/>
      <c r="D77" s="298">
        <v>0</v>
      </c>
      <c r="E77" s="297"/>
      <c r="F77" s="2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Приоритет 1</vt:lpstr>
      <vt:lpstr>Приоритет 2</vt:lpstr>
      <vt:lpstr>Приоритет 3</vt:lpstr>
      <vt:lpstr>Приоритет 4</vt:lpstr>
      <vt:lpstr>Пр 1 изпълнение</vt:lpstr>
      <vt:lpstr>Пр 2 изпълнение</vt:lpstr>
      <vt:lpstr>Пр 3 изпълнение</vt:lpstr>
      <vt:lpstr>Пр 4 изпълнение</vt:lpstr>
      <vt:lpstr>АНАЛИЗ ДЕЙНОСТИ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ASET</dc:creator>
  <cp:lastModifiedBy>M.Dzhafer</cp:lastModifiedBy>
  <cp:lastPrinted>2018-10-23T11:46:21Z</cp:lastPrinted>
  <dcterms:created xsi:type="dcterms:W3CDTF">2013-06-20T08:43:37Z</dcterms:created>
  <dcterms:modified xsi:type="dcterms:W3CDTF">2024-06-13T10:42:26Z</dcterms:modified>
</cp:coreProperties>
</file>